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korina.a\Downloads\"/>
    </mc:Choice>
  </mc:AlternateContent>
  <bookViews>
    <workbookView xWindow="0" yWindow="0" windowWidth="28800" windowHeight="11745" tabRatio="947"/>
  </bookViews>
  <sheets>
    <sheet name="ХВС" sheetId="1" r:id="rId1"/>
    <sheet name="ВО" sheetId="2" r:id="rId2"/>
  </sheets>
  <externalReferences>
    <externalReference r:id="rId3"/>
  </externalReferences>
  <definedNames>
    <definedName name="_xlnm._FilterDatabase" localSheetId="1" hidden="1">ВО!$H$1:$H$1041</definedName>
    <definedName name="_xlnm._FilterDatabase" localSheetId="0" hidden="1">ХВС!$H$1:$H$593</definedName>
    <definedName name="_xlnm.Print_Area" localSheetId="1">ВО!$B$1:$O$432</definedName>
    <definedName name="_xlnm.Print_Area" localSheetId="0">ХВС!$A$1:$K$425</definedName>
  </definedNames>
  <calcPr calcId="162913"/>
</workbook>
</file>

<file path=xl/calcChain.xml><?xml version="1.0" encoding="utf-8"?>
<calcChain xmlns="http://schemas.openxmlformats.org/spreadsheetml/2006/main">
  <c r="J411" i="2" l="1"/>
  <c r="J410" i="2"/>
  <c r="J399" i="1"/>
  <c r="J398" i="1"/>
  <c r="J413" i="2"/>
  <c r="J412" i="2"/>
  <c r="J379" i="2"/>
  <c r="I301" i="2" l="1"/>
  <c r="I303" i="2" s="1"/>
  <c r="I300" i="2"/>
  <c r="I302" i="2" s="1"/>
  <c r="I299" i="2"/>
  <c r="I298" i="2"/>
  <c r="D299" i="2"/>
  <c r="D301" i="2" s="1"/>
  <c r="D303" i="2" s="1"/>
  <c r="D298" i="2"/>
  <c r="D300" i="2" s="1"/>
  <c r="D302" i="2" s="1"/>
  <c r="D297" i="1"/>
  <c r="D296" i="1"/>
  <c r="L365" i="2" l="1"/>
  <c r="L363" i="2"/>
  <c r="L361" i="2"/>
  <c r="L359" i="2"/>
  <c r="L357" i="2"/>
  <c r="L230" i="2"/>
  <c r="L228" i="2"/>
  <c r="L226" i="2"/>
  <c r="L224" i="2"/>
  <c r="L222" i="2"/>
  <c r="L220" i="2"/>
  <c r="L218" i="2"/>
  <c r="L216" i="2"/>
  <c r="L214" i="2"/>
  <c r="L212" i="2"/>
  <c r="L210" i="2"/>
  <c r="P361" i="1"/>
  <c r="P359" i="1"/>
  <c r="P357" i="1"/>
  <c r="P355" i="1"/>
  <c r="P354" i="1"/>
  <c r="P353" i="1"/>
  <c r="K201" i="1" l="1"/>
  <c r="K200" i="1"/>
  <c r="K205" i="2"/>
  <c r="K204" i="2"/>
  <c r="K203" i="1"/>
  <c r="K202" i="1"/>
  <c r="K187" i="1"/>
  <c r="K186" i="1"/>
  <c r="K207" i="2"/>
  <c r="K206" i="2"/>
  <c r="K205" i="1"/>
  <c r="K204" i="1"/>
  <c r="K426" i="2"/>
  <c r="K425" i="2"/>
  <c r="K414" i="1"/>
  <c r="K413" i="1"/>
  <c r="K432" i="2"/>
  <c r="K431" i="2"/>
  <c r="K420" i="1"/>
  <c r="K419" i="1"/>
  <c r="K191" i="2"/>
  <c r="K190" i="2"/>
  <c r="K189" i="1"/>
  <c r="K188" i="1"/>
  <c r="K434" i="2"/>
  <c r="K435" i="2"/>
  <c r="K436" i="2"/>
  <c r="K439" i="2"/>
  <c r="K440" i="2"/>
  <c r="K441" i="2"/>
  <c r="K442" i="2"/>
  <c r="K443" i="2"/>
  <c r="K444" i="2"/>
  <c r="K445" i="2"/>
  <c r="K446" i="2"/>
  <c r="K447" i="2"/>
  <c r="K448" i="2"/>
  <c r="K449" i="2"/>
  <c r="K450" i="2"/>
  <c r="K451" i="2"/>
  <c r="K452" i="2"/>
  <c r="K453" i="2"/>
  <c r="K454" i="2"/>
  <c r="K455" i="2"/>
  <c r="K456" i="2"/>
  <c r="K433" i="2"/>
  <c r="K431" i="1"/>
  <c r="K432" i="1"/>
  <c r="K433" i="1"/>
  <c r="K434" i="1"/>
  <c r="K435" i="1"/>
  <c r="K436" i="1"/>
  <c r="K437" i="1"/>
  <c r="K438" i="1"/>
  <c r="K439" i="1"/>
  <c r="K440" i="1"/>
  <c r="K441" i="1"/>
  <c r="K442" i="1"/>
  <c r="K443" i="1"/>
  <c r="K444" i="1"/>
  <c r="K430" i="1"/>
  <c r="K429" i="1"/>
  <c r="K428" i="1"/>
  <c r="K427" i="1"/>
  <c r="K426" i="1"/>
  <c r="K425" i="1"/>
  <c r="K423" i="1"/>
  <c r="K424" i="1"/>
  <c r="K422" i="1" l="1"/>
  <c r="K421" i="1"/>
  <c r="K197" i="1"/>
  <c r="K196" i="1"/>
  <c r="K195" i="2"/>
  <c r="K194" i="2"/>
  <c r="K195" i="1"/>
  <c r="K194" i="1"/>
  <c r="K197" i="2"/>
  <c r="K196" i="2"/>
  <c r="K193" i="2"/>
  <c r="K192" i="2"/>
  <c r="K191" i="1"/>
  <c r="K190" i="1"/>
  <c r="A82" i="2" l="1"/>
  <c r="A86" i="2" s="1"/>
  <c r="L83" i="2"/>
  <c r="L81" i="2"/>
  <c r="A80" i="2"/>
  <c r="L87" i="1"/>
  <c r="A86" i="1"/>
  <c r="L85" i="1"/>
  <c r="A84" i="1"/>
  <c r="A76" i="2"/>
  <c r="P81" i="1"/>
  <c r="A80" i="1"/>
  <c r="P77" i="1"/>
  <c r="A35" i="1"/>
  <c r="A37" i="1" s="1"/>
  <c r="A41" i="1" s="1"/>
  <c r="A64" i="1" s="1"/>
  <c r="A66" i="1" s="1"/>
  <c r="A68" i="1" s="1"/>
  <c r="A70" i="1" s="1"/>
  <c r="A72" i="1" s="1"/>
  <c r="A74" i="1" s="1"/>
  <c r="A76" i="1" s="1"/>
  <c r="B102" i="2"/>
  <c r="K107" i="1"/>
  <c r="K106" i="1"/>
  <c r="K105" i="2"/>
  <c r="K104" i="2"/>
  <c r="K103" i="2"/>
  <c r="K102" i="2"/>
  <c r="K101" i="2"/>
  <c r="K100" i="2"/>
  <c r="K111" i="2"/>
  <c r="K110" i="2"/>
  <c r="B110" i="2"/>
  <c r="K110" i="1"/>
  <c r="K111" i="1"/>
  <c r="B98" i="2"/>
  <c r="K248" i="2"/>
  <c r="K247" i="2"/>
  <c r="K246" i="2"/>
  <c r="K245" i="2"/>
  <c r="K244" i="1"/>
  <c r="K245" i="1"/>
  <c r="K246" i="1"/>
  <c r="K243" i="1"/>
  <c r="K242" i="2"/>
  <c r="K241" i="2"/>
  <c r="B241" i="2"/>
  <c r="K240" i="1"/>
  <c r="K239" i="1"/>
  <c r="K107" i="2"/>
  <c r="K106" i="2"/>
  <c r="B106" i="2"/>
  <c r="K109" i="1"/>
  <c r="K108" i="1"/>
  <c r="K250" i="2"/>
  <c r="K249" i="2"/>
  <c r="K248" i="1"/>
  <c r="K247" i="1"/>
  <c r="K97" i="2"/>
  <c r="K96" i="2"/>
  <c r="K95" i="2"/>
  <c r="K94" i="2"/>
  <c r="K103" i="1"/>
  <c r="K102" i="1"/>
  <c r="K264" i="2"/>
  <c r="K263" i="2"/>
  <c r="K262" i="2"/>
  <c r="K261" i="2"/>
  <c r="K260" i="2"/>
  <c r="K259" i="2"/>
  <c r="K258" i="2"/>
  <c r="K257" i="2"/>
  <c r="P258" i="1"/>
  <c r="A257" i="1"/>
  <c r="L155" i="2"/>
  <c r="P155" i="1"/>
  <c r="B245" i="2"/>
  <c r="B251" i="2"/>
  <c r="C255" i="2"/>
  <c r="B255" i="2"/>
  <c r="C108" i="2"/>
  <c r="B108" i="2"/>
  <c r="L153" i="2"/>
  <c r="P162" i="1"/>
  <c r="L252" i="2"/>
  <c r="A74" i="2"/>
  <c r="A78" i="2" s="1"/>
  <c r="L264" i="2"/>
  <c r="L262" i="2"/>
  <c r="A261" i="2"/>
  <c r="A263" i="2" s="1"/>
  <c r="L260" i="2"/>
  <c r="L258" i="2"/>
  <c r="P266" i="1"/>
  <c r="P264" i="1"/>
  <c r="A263" i="1"/>
  <c r="P262" i="1"/>
  <c r="P260" i="1"/>
  <c r="L101" i="2"/>
  <c r="A100" i="2"/>
  <c r="P30" i="1"/>
  <c r="L297" i="2"/>
  <c r="L278" i="2"/>
  <c r="L89" i="2"/>
  <c r="L31" i="2"/>
  <c r="L432" i="2"/>
  <c r="L430" i="2"/>
  <c r="L426" i="2"/>
  <c r="L423" i="2"/>
  <c r="L421" i="2"/>
  <c r="L419" i="2"/>
  <c r="L417" i="2"/>
  <c r="L415" i="2"/>
  <c r="L413" i="2"/>
  <c r="L411" i="2"/>
  <c r="L409" i="2"/>
  <c r="L406" i="2"/>
  <c r="L404" i="2"/>
  <c r="L402" i="2"/>
  <c r="L400" i="2"/>
  <c r="L398" i="2"/>
  <c r="L396" i="2"/>
  <c r="L394" i="2"/>
  <c r="L392" i="2"/>
  <c r="L390" i="2"/>
  <c r="L388" i="2"/>
  <c r="L386" i="2"/>
  <c r="L383" i="2"/>
  <c r="L381" i="2"/>
  <c r="L379" i="2"/>
  <c r="L377" i="2"/>
  <c r="L355" i="2"/>
  <c r="L353" i="2"/>
  <c r="L351" i="2"/>
  <c r="L349" i="2"/>
  <c r="L347" i="2"/>
  <c r="L345" i="2"/>
  <c r="L343" i="2"/>
  <c r="L341" i="2"/>
  <c r="L339" i="2"/>
  <c r="L337" i="2"/>
  <c r="L335" i="2"/>
  <c r="L333" i="2"/>
  <c r="L329" i="2"/>
  <c r="L327" i="2"/>
  <c r="L325" i="2"/>
  <c r="L323" i="2"/>
  <c r="L321" i="2"/>
  <c r="L318" i="2"/>
  <c r="L316" i="2"/>
  <c r="L314" i="2"/>
  <c r="L312" i="2"/>
  <c r="L307" i="2"/>
  <c r="L305" i="2"/>
  <c r="L303" i="2"/>
  <c r="L301" i="2"/>
  <c r="L294" i="2"/>
  <c r="L292" i="2"/>
  <c r="L290" i="2"/>
  <c r="L288" i="2"/>
  <c r="L286" i="2"/>
  <c r="L284" i="2"/>
  <c r="L282" i="2"/>
  <c r="L280" i="2"/>
  <c r="L276" i="2"/>
  <c r="L271" i="2"/>
  <c r="L268" i="2"/>
  <c r="L266" i="2"/>
  <c r="L256" i="2"/>
  <c r="L254" i="2"/>
  <c r="L250" i="2"/>
  <c r="L248" i="2"/>
  <c r="L246" i="2"/>
  <c r="L244" i="2"/>
  <c r="L242" i="2"/>
  <c r="L239" i="2"/>
  <c r="L237" i="2"/>
  <c r="L235" i="2"/>
  <c r="L233" i="2"/>
  <c r="L207" i="2"/>
  <c r="L205" i="2"/>
  <c r="L203" i="2"/>
  <c r="L201" i="2"/>
  <c r="L199" i="2"/>
  <c r="L195" i="2"/>
  <c r="L193" i="2"/>
  <c r="L191" i="2"/>
  <c r="L189" i="2"/>
  <c r="L187" i="2"/>
  <c r="L182" i="2"/>
  <c r="L170" i="2"/>
  <c r="L168" i="2"/>
  <c r="L166" i="2"/>
  <c r="L164" i="2"/>
  <c r="L162" i="2"/>
  <c r="L160" i="2"/>
  <c r="L158" i="2"/>
  <c r="L151" i="2"/>
  <c r="L149" i="2"/>
  <c r="L147" i="2"/>
  <c r="L145" i="2"/>
  <c r="L141" i="2"/>
  <c r="L139" i="2"/>
  <c r="L137" i="2"/>
  <c r="L135" i="2"/>
  <c r="L133" i="2"/>
  <c r="L131" i="2"/>
  <c r="L129" i="2"/>
  <c r="L127" i="2"/>
  <c r="L125" i="2"/>
  <c r="L123" i="2"/>
  <c r="L121" i="2"/>
  <c r="L117" i="2"/>
  <c r="L115" i="2"/>
  <c r="L113" i="2"/>
  <c r="L111" i="2"/>
  <c r="L109" i="2"/>
  <c r="L107" i="2"/>
  <c r="L105" i="2"/>
  <c r="L103" i="2"/>
  <c r="L99" i="2"/>
  <c r="L97" i="2"/>
  <c r="L95" i="2"/>
  <c r="L93" i="2"/>
  <c r="L91" i="2"/>
  <c r="L85" i="2"/>
  <c r="L73" i="2"/>
  <c r="L71" i="2"/>
  <c r="L69" i="2"/>
  <c r="L67" i="2"/>
  <c r="L65" i="2"/>
  <c r="L63" i="2"/>
  <c r="L61" i="2"/>
  <c r="L56" i="2"/>
  <c r="L50" i="2"/>
  <c r="L48" i="2"/>
  <c r="L46" i="2"/>
  <c r="L44" i="2"/>
  <c r="L42" i="2"/>
  <c r="L40" i="2"/>
  <c r="L38" i="2"/>
  <c r="L36" i="2"/>
  <c r="L34" i="2"/>
  <c r="L28" i="2"/>
  <c r="P93" i="1"/>
  <c r="P269" i="1"/>
  <c r="P268" i="1"/>
  <c r="P99" i="1"/>
  <c r="P420" i="1"/>
  <c r="P416" i="1"/>
  <c r="P414" i="1"/>
  <c r="P412" i="1"/>
  <c r="P411" i="1"/>
  <c r="P410" i="1"/>
  <c r="P407" i="1"/>
  <c r="P405" i="1"/>
  <c r="P403" i="1"/>
  <c r="P401" i="1"/>
  <c r="P399" i="1"/>
  <c r="P397" i="1"/>
  <c r="P395" i="1"/>
  <c r="P392" i="1"/>
  <c r="P390" i="1"/>
  <c r="P388" i="1"/>
  <c r="P386" i="1"/>
  <c r="P384" i="1"/>
  <c r="P382" i="1"/>
  <c r="P380" i="1"/>
  <c r="P378" i="1"/>
  <c r="P376" i="1"/>
  <c r="P374" i="1"/>
  <c r="P371" i="1"/>
  <c r="P369" i="1"/>
  <c r="P367" i="1"/>
  <c r="P350" i="1"/>
  <c r="P347" i="1"/>
  <c r="P345" i="1"/>
  <c r="P343" i="1"/>
  <c r="P341" i="1"/>
  <c r="P339" i="1"/>
  <c r="P337" i="1"/>
  <c r="P335" i="1"/>
  <c r="P333" i="1"/>
  <c r="P329" i="1"/>
  <c r="P327" i="1"/>
  <c r="P325" i="1"/>
  <c r="P323" i="1"/>
  <c r="P321" i="1"/>
  <c r="P319" i="1"/>
  <c r="P317" i="1"/>
  <c r="P315" i="1"/>
  <c r="P312" i="1"/>
  <c r="P310" i="1"/>
  <c r="P301" i="1"/>
  <c r="P299" i="1"/>
  <c r="P293" i="1"/>
  <c r="P290" i="1"/>
  <c r="P288" i="1"/>
  <c r="P286" i="1"/>
  <c r="P284" i="1"/>
  <c r="P282" i="1"/>
  <c r="P280" i="1"/>
  <c r="P278" i="1"/>
  <c r="P276" i="1"/>
  <c r="P274" i="1"/>
  <c r="P271" i="1"/>
  <c r="P256" i="1"/>
  <c r="P254" i="1"/>
  <c r="P252" i="1"/>
  <c r="P248" i="1"/>
  <c r="P246" i="1"/>
  <c r="P244" i="1"/>
  <c r="P242" i="1"/>
  <c r="P240" i="1"/>
  <c r="P237" i="1"/>
  <c r="P235" i="1"/>
  <c r="P233" i="1"/>
  <c r="P231" i="1"/>
  <c r="P228" i="1"/>
  <c r="P226" i="1"/>
  <c r="P224" i="1"/>
  <c r="P222" i="1"/>
  <c r="P220" i="1"/>
  <c r="P218" i="1"/>
  <c r="P216" i="1"/>
  <c r="P214" i="1"/>
  <c r="P212" i="1"/>
  <c r="P210" i="1"/>
  <c r="P208" i="1"/>
  <c r="P205" i="1"/>
  <c r="P203" i="1"/>
  <c r="P201" i="1"/>
  <c r="P199" i="1"/>
  <c r="P197" i="1"/>
  <c r="P195" i="1"/>
  <c r="P193" i="1"/>
  <c r="P191" i="1"/>
  <c r="P189" i="1"/>
  <c r="P187" i="1"/>
  <c r="P182" i="1"/>
  <c r="P170" i="1"/>
  <c r="P168" i="1"/>
  <c r="P166" i="1"/>
  <c r="P164" i="1"/>
  <c r="P160" i="1"/>
  <c r="P158" i="1"/>
  <c r="P153" i="1"/>
  <c r="P151" i="1"/>
  <c r="P149" i="1"/>
  <c r="P147" i="1"/>
  <c r="P145" i="1"/>
  <c r="P141" i="1"/>
  <c r="P137" i="1"/>
  <c r="P135" i="1"/>
  <c r="P133" i="1"/>
  <c r="P131" i="1"/>
  <c r="P129" i="1"/>
  <c r="P127" i="1"/>
  <c r="P125" i="1"/>
  <c r="P123" i="1"/>
  <c r="P121" i="1"/>
  <c r="P117" i="1"/>
  <c r="P115" i="1"/>
  <c r="P113" i="1"/>
  <c r="P111" i="1"/>
  <c r="P109" i="1"/>
  <c r="P107" i="1"/>
  <c r="P105" i="1"/>
  <c r="P103" i="1"/>
  <c r="P101" i="1"/>
  <c r="P91" i="1"/>
  <c r="P89" i="1"/>
  <c r="P83" i="1"/>
  <c r="P79" i="1"/>
  <c r="P75" i="1"/>
  <c r="P73" i="1"/>
  <c r="P71" i="1"/>
  <c r="P69" i="1"/>
  <c r="P67" i="1"/>
  <c r="P65" i="1"/>
  <c r="P56" i="1"/>
  <c r="P54" i="1"/>
  <c r="P52" i="1"/>
  <c r="P50" i="1"/>
  <c r="P48" i="1"/>
  <c r="P46" i="1"/>
  <c r="P44" i="1"/>
  <c r="P42" i="1"/>
  <c r="P40" i="1"/>
  <c r="P38" i="1"/>
  <c r="P36" i="1"/>
  <c r="P33" i="1"/>
  <c r="L273" i="2"/>
  <c r="A27" i="2"/>
  <c r="A30" i="2" s="1"/>
  <c r="E422" i="2"/>
  <c r="L299" i="2"/>
  <c r="P295" i="1"/>
  <c r="A70" i="2"/>
  <c r="A84" i="2"/>
  <c r="A88" i="2"/>
  <c r="A94" i="2" s="1"/>
  <c r="A98" i="2" s="1"/>
  <c r="A102" i="2" s="1"/>
  <c r="A106" i="2" s="1"/>
  <c r="A108" i="2" s="1"/>
  <c r="A110" i="2" s="1"/>
  <c r="A33" i="2"/>
  <c r="A35" i="2" s="1"/>
  <c r="A55" i="2" s="1"/>
  <c r="A60" i="2" s="1"/>
  <c r="A62" i="2" s="1"/>
  <c r="A64" i="2" s="1"/>
  <c r="A66" i="2" s="1"/>
  <c r="E418" i="2"/>
  <c r="A32" i="1"/>
  <c r="A78" i="1"/>
  <c r="A82" i="1" s="1"/>
  <c r="A88" i="1" s="1"/>
  <c r="A92" i="1" s="1"/>
  <c r="A98" i="1"/>
  <c r="A102" i="1"/>
  <c r="A104" i="1" s="1"/>
  <c r="A106" i="1" s="1"/>
  <c r="A108" i="1" s="1"/>
  <c r="A110" i="1" s="1"/>
  <c r="A112" i="1" s="1"/>
  <c r="A114" i="1" s="1"/>
  <c r="A120" i="1" s="1"/>
  <c r="A122" i="1" s="1"/>
  <c r="A124" i="1" s="1"/>
  <c r="A126" i="1" s="1"/>
  <c r="A128" i="1" s="1"/>
  <c r="A130" i="1" s="1"/>
  <c r="A132" i="1" s="1"/>
  <c r="A136" i="1" s="1"/>
  <c r="A157" i="1" s="1"/>
  <c r="A159" i="1" s="1"/>
  <c r="A211" i="1"/>
  <c r="A213" i="1" s="1"/>
  <c r="A239" i="1"/>
  <c r="A241" i="1" s="1"/>
  <c r="A243" i="1" s="1"/>
  <c r="A247" i="1" s="1"/>
  <c r="A161" i="2"/>
  <c r="A163" i="2" s="1"/>
  <c r="A165" i="2"/>
  <c r="A167" i="2" s="1"/>
  <c r="A169" i="2" s="1"/>
  <c r="A186" i="2"/>
  <c r="A190" i="2" s="1"/>
  <c r="A192" i="2" s="1"/>
  <c r="A194" i="2" s="1"/>
  <c r="A198" i="2" s="1"/>
  <c r="A200" i="2" s="1"/>
  <c r="A202" i="2" s="1"/>
  <c r="A206" i="2" s="1"/>
  <c r="A163" i="1"/>
  <c r="A165" i="1"/>
  <c r="A167" i="1" s="1"/>
  <c r="A169" i="1" s="1"/>
  <c r="A186" i="1"/>
  <c r="A188" i="1" s="1"/>
  <c r="A190" i="1" s="1"/>
  <c r="A192" i="1" s="1"/>
  <c r="A194" i="1" s="1"/>
  <c r="A196" i="1" s="1"/>
  <c r="A198" i="1"/>
  <c r="A200" i="1" s="1"/>
  <c r="A202" i="1" s="1"/>
  <c r="A204" i="1" s="1"/>
  <c r="A251" i="1"/>
  <c r="A259" i="1"/>
  <c r="A261" i="1" s="1"/>
  <c r="A249" i="1"/>
  <c r="A273" i="1"/>
  <c r="A277" i="1" s="1"/>
  <c r="A279" i="1" s="1"/>
  <c r="A281" i="1" s="1"/>
  <c r="A283" i="1" s="1"/>
  <c r="A285" i="1" s="1"/>
  <c r="A287" i="1" s="1"/>
  <c r="A289" i="1" s="1"/>
  <c r="A292" i="1" s="1"/>
  <c r="A299" i="1" s="1"/>
  <c r="A300" i="1" s="1"/>
  <c r="A309" i="1" s="1"/>
  <c r="A311" i="1" s="1"/>
  <c r="A314" i="1" s="1"/>
  <c r="A316" i="1" s="1"/>
  <c r="A318" i="1" s="1"/>
  <c r="A320" i="1" s="1"/>
  <c r="A322" i="1" s="1"/>
  <c r="A324" i="1" s="1"/>
  <c r="A328" i="1" s="1"/>
  <c r="A340" i="1" s="1"/>
  <c r="A344" i="1" s="1"/>
  <c r="A346" i="1" s="1"/>
  <c r="A349" i="1"/>
  <c r="A241" i="2"/>
  <c r="A243" i="2" s="1"/>
  <c r="A245" i="2" s="1"/>
  <c r="A249" i="2" s="1"/>
  <c r="A394" i="1"/>
  <c r="A396" i="1" s="1"/>
  <c r="A398" i="1" s="1"/>
  <c r="A400" i="1" s="1"/>
  <c r="A253" i="2"/>
  <c r="A251" i="2"/>
  <c r="A402" i="1"/>
  <c r="A404" i="1" s="1"/>
  <c r="A406" i="1" s="1"/>
  <c r="A409" i="1"/>
  <c r="A411" i="1" s="1"/>
  <c r="A255" i="2"/>
  <c r="A265" i="2" s="1"/>
  <c r="A275" i="2"/>
  <c r="A277" i="2" s="1"/>
  <c r="A279" i="2" s="1"/>
  <c r="A281" i="2" s="1"/>
  <c r="A283" i="2" s="1"/>
  <c r="A285" i="2" s="1"/>
  <c r="A289" i="2" s="1"/>
  <c r="A291" i="2" s="1"/>
  <c r="A293" i="2" s="1"/>
  <c r="A296" i="2" s="1"/>
  <c r="A300" i="2" s="1"/>
  <c r="A304" i="2" s="1"/>
  <c r="A306" i="2" s="1"/>
  <c r="A320" i="2"/>
  <c r="A322" i="2" s="1"/>
  <c r="A324" i="2" s="1"/>
  <c r="A326" i="2" s="1"/>
  <c r="A328" i="2" s="1"/>
  <c r="A338" i="2" s="1"/>
  <c r="A340" i="2" s="1"/>
  <c r="A342" i="2" s="1"/>
  <c r="A346" i="2" s="1"/>
  <c r="A348" i="2" s="1"/>
  <c r="A350" i="2" s="1"/>
  <c r="A352" i="2" s="1"/>
  <c r="A354" i="2" s="1"/>
  <c r="A257" i="2"/>
  <c r="A259" i="2" s="1"/>
  <c r="A376" i="2"/>
  <c r="A378" i="2" s="1"/>
  <c r="A380" i="2" s="1"/>
  <c r="A408" i="2"/>
  <c r="A410" i="2" s="1"/>
  <c r="A412" i="2"/>
  <c r="A414" i="2" s="1"/>
  <c r="A416" i="2" s="1"/>
  <c r="A418" i="2" s="1"/>
  <c r="A420" i="2" s="1"/>
  <c r="A422" i="2" s="1"/>
  <c r="A425" i="2"/>
  <c r="A161" i="1" l="1"/>
  <c r="A112" i="2"/>
  <c r="A120" i="2" s="1"/>
  <c r="A122" i="2" s="1"/>
  <c r="A126" i="2" s="1"/>
  <c r="A128" i="2" s="1"/>
  <c r="A130" i="2" s="1"/>
  <c r="A132" i="2" s="1"/>
  <c r="A136" i="2" s="1"/>
  <c r="A138" i="2" s="1"/>
  <c r="A157" i="2" s="1"/>
  <c r="A159" i="2" s="1"/>
</calcChain>
</file>

<file path=xl/sharedStrings.xml><?xml version="1.0" encoding="utf-8"?>
<sst xmlns="http://schemas.openxmlformats.org/spreadsheetml/2006/main" count="3175" uniqueCount="625">
  <si>
    <t>Приказ ЛенРТК</t>
  </si>
  <si>
    <t>Наименование организации</t>
  </si>
  <si>
    <t>Территория действия тарифа</t>
  </si>
  <si>
    <t>Вид услуги</t>
  </si>
  <si>
    <t>Тариф экономически обоснованный, руб./м3</t>
  </si>
  <si>
    <t>Тариф для населения, руб./м3</t>
  </si>
  <si>
    <t>Дата принятия</t>
  </si>
  <si>
    <t>Период действия тарифа</t>
  </si>
  <si>
    <t>Муниципальный район или городской округ</t>
  </si>
  <si>
    <t>Муниципальное образование, Городское поселение, Сельское поселение</t>
  </si>
  <si>
    <t>без учета налога на добавленную стоимость</t>
  </si>
  <si>
    <t>с учетом налога на добавленную стоимость</t>
  </si>
  <si>
    <t>Бокситогорский</t>
  </si>
  <si>
    <t>МО "Город Пикалево"</t>
  </si>
  <si>
    <t>транспортировка воды</t>
  </si>
  <si>
    <t>техническая вода</t>
  </si>
  <si>
    <t>питьевая вода</t>
  </si>
  <si>
    <t>МО "Ефимовское городское поселение"</t>
  </si>
  <si>
    <t>МО "Климовское сельское поселение"</t>
  </si>
  <si>
    <t xml:space="preserve">Бокситогорский </t>
  </si>
  <si>
    <t>МО "Бокситогорское городское поселение"</t>
  </si>
  <si>
    <t>Волховский</t>
  </si>
  <si>
    <t>МО "Сясьстройское городское поселение"</t>
  </si>
  <si>
    <t>МО "Иссадское сельское поселение"</t>
  </si>
  <si>
    <t>МО "Новоладожское городское поселение"</t>
  </si>
  <si>
    <t>ОАО "Сясьский целлюлозно-бумажный комбинат"</t>
  </si>
  <si>
    <t>ЗАО "Метахим"</t>
  </si>
  <si>
    <t>МО "Волховское городское поселение"</t>
  </si>
  <si>
    <t>ЗАО "Агрофирма "Выборжец"</t>
  </si>
  <si>
    <t>Всеволожский</t>
  </si>
  <si>
    <t>МО "Колтушское сельское поселение"</t>
  </si>
  <si>
    <t>МП "Северное Ремонтно-эксплуатационное предприятие" &lt;*&gt;</t>
  </si>
  <si>
    <t>МО "Юкковское сельское поселение"</t>
  </si>
  <si>
    <t>МО "Токсовское городское поселение"</t>
  </si>
  <si>
    <t>МУП "Бугровские тепловые сети"</t>
  </si>
  <si>
    <t>МО "Бугровское сельское поселение"</t>
  </si>
  <si>
    <t>МУП "Романовские коммунальные системы"</t>
  </si>
  <si>
    <t>МО "Романовское сельское поселение"</t>
  </si>
  <si>
    <t>МО "Щегловское сельское поселение"</t>
  </si>
  <si>
    <t>МО "Новодевяткинское сельское поселение", МО "Муринское сельское поселение"</t>
  </si>
  <si>
    <t>ОАО "Всеволожские тепловые сети"</t>
  </si>
  <si>
    <t>МО "Город Всеволожск"</t>
  </si>
  <si>
    <t>ООО "Сертоловские коммунальные системы"</t>
  </si>
  <si>
    <t>МО "Сертоловское городское поселение"</t>
  </si>
  <si>
    <t>МО "Муринское сельское поселение"</t>
  </si>
  <si>
    <t>МУКП "Свердловские коммунальные системы"</t>
  </si>
  <si>
    <t>МО "Свердловское городское поселение"</t>
  </si>
  <si>
    <t>МО "Кузьмоловское городское поселение"</t>
  </si>
  <si>
    <t xml:space="preserve">ООО "ВОДОКАНАЛ" </t>
  </si>
  <si>
    <t>МО "Дубровское городское поселение"</t>
  </si>
  <si>
    <t>ООО "Аква Норд-Вест"</t>
  </si>
  <si>
    <t>МО "Лесколовское сельское поселение"</t>
  </si>
  <si>
    <t>ООО "СМЭУ Заневка"</t>
  </si>
  <si>
    <t>МО "Куйвозовское сельское поселение"</t>
  </si>
  <si>
    <t>МО "Новодевяткинское сельское поселение"</t>
  </si>
  <si>
    <t>ООО "Флагман"</t>
  </si>
  <si>
    <t>МО "Морозовское городское поселение"</t>
  </si>
  <si>
    <t>ООО "КУДРОВО-ГРАД"</t>
  </si>
  <si>
    <t xml:space="preserve">транспортировка воды </t>
  </si>
  <si>
    <t>Выборгский</t>
  </si>
  <si>
    <t>МО "Светогорское городское поселение"</t>
  </si>
  <si>
    <t>ЗАО "Каменногорское карьероуправление"</t>
  </si>
  <si>
    <t>МО "Каменногорское городское поселение"</t>
  </si>
  <si>
    <t>МО "Выборгское городское поселение"</t>
  </si>
  <si>
    <t>МО "Рощинское городское поселение"</t>
  </si>
  <si>
    <t>ОАО "Глебычевский керамический завод"</t>
  </si>
  <si>
    <t>МО "Глебычевское сельское поселение"</t>
  </si>
  <si>
    <t>ООО " Ольшаники"</t>
  </si>
  <si>
    <t>МО "Первомайское сельское поселение"</t>
  </si>
  <si>
    <t>ООО "Выборгская лесопромышленная корпорация"</t>
  </si>
  <si>
    <t>ООО "Газпром Трансгаз Санкт-Петербург"</t>
  </si>
  <si>
    <t>ООО "Светогорское жилищно-коммунальное хозяйство"</t>
  </si>
  <si>
    <t>Гатчинский</t>
  </si>
  <si>
    <t>МО "Вырицкое городское поселение"</t>
  </si>
  <si>
    <t xml:space="preserve"> МО "Большеколпанское сельское поселение"</t>
  </si>
  <si>
    <t>МУП "Водоканал"</t>
  </si>
  <si>
    <t>МО "Гатчинское городское поселение"</t>
  </si>
  <si>
    <t>МО "Город Коммунар"</t>
  </si>
  <si>
    <t>МУП "Тепловые сети" г. Гатчина</t>
  </si>
  <si>
    <t>ОАО "Коммунальные системы Гатчинского района"</t>
  </si>
  <si>
    <t>Ленинградская область</t>
  </si>
  <si>
    <t>ООО "Звезда"&lt;*&gt;</t>
  </si>
  <si>
    <t>МО "Таицкое городское поселение"</t>
  </si>
  <si>
    <t>Кингисеппский</t>
  </si>
  <si>
    <t>МО "Котельское сельское поселение"</t>
  </si>
  <si>
    <t>ОАО "Компания Усть-Луга"</t>
  </si>
  <si>
    <t>МО "Усть-Лужское сельское поселение" и МО "Вистинское сельское поселение"</t>
  </si>
  <si>
    <t>МО "Вистинское сельское поселение"</t>
  </si>
  <si>
    <t xml:space="preserve">питьевая вода </t>
  </si>
  <si>
    <t>МО "Опольевское сельское поселение"</t>
  </si>
  <si>
    <t>ООО "Усть-Лужский водоканал"&lt;*&gt;</t>
  </si>
  <si>
    <t xml:space="preserve">МО "Усть-Лужское сельское поселение" </t>
  </si>
  <si>
    <t>ООО" Ивангородский водоканал"&lt;*&gt;</t>
  </si>
  <si>
    <t>МО "Город Ивангород"</t>
  </si>
  <si>
    <t>МО "Куземкинское сельское поселение"</t>
  </si>
  <si>
    <t>МО "Фалилеевское сельское поселение"</t>
  </si>
  <si>
    <t>МО "Пустомержское сельское поселение"</t>
  </si>
  <si>
    <t>МО "Большелуцкое сельское поселение"</t>
  </si>
  <si>
    <t>ООО "Киришская сервисная компания"</t>
  </si>
  <si>
    <t>Киришский</t>
  </si>
  <si>
    <t>МО "Киришское городское поселение"</t>
  </si>
  <si>
    <t>МП "Управление водопроводно-канализационного хозяйства"</t>
  </si>
  <si>
    <t>МУП "НазияКомСервис"</t>
  </si>
  <si>
    <t>Кировский</t>
  </si>
  <si>
    <t>МО "Назиевское городское поселение"</t>
  </si>
  <si>
    <t>МУП "Путилово ЖКХ" &lt;*&gt;</t>
  </si>
  <si>
    <t>МО "Путиловское сельское поселение"</t>
  </si>
  <si>
    <t>МУП "Северное Сияние"</t>
  </si>
  <si>
    <t>МО "Шумское сельское посел ение"(для населения, проживающегопо ул. ПМК-17)</t>
  </si>
  <si>
    <t>МО "Шумское сельское поселение"</t>
  </si>
  <si>
    <t>МО "Шлиссельбургское городское поселение"</t>
  </si>
  <si>
    <t>МО "Приладожское городское поселение"</t>
  </si>
  <si>
    <t>ЗАО "Птицефабрика "Северная"</t>
  </si>
  <si>
    <t>МО "Синявинское городское поселение"</t>
  </si>
  <si>
    <t>МО "Кировское городское поселение"</t>
  </si>
  <si>
    <t>МО "Мгинское городское поселение"</t>
  </si>
  <si>
    <t>МО "Отрадненское городское поселение"</t>
  </si>
  <si>
    <t>ООО "ВОДОКАНАЛ ПРИЛАДОЖСКОГО ГОРОДСКОГО ПОСЕЛЕНИЯ"</t>
  </si>
  <si>
    <t>Лодейнопольский</t>
  </si>
  <si>
    <t>Ломоносовский</t>
  </si>
  <si>
    <t>МО "Лаголовское сельское поселение"</t>
  </si>
  <si>
    <t>МУП "УЖКХ МО "Виллозское СП"</t>
  </si>
  <si>
    <t>МУП «Низино»</t>
  </si>
  <si>
    <t>МО "Низинское сельское поселение"</t>
  </si>
  <si>
    <t>ОАО "Промышленный комплекс "Энергия"</t>
  </si>
  <si>
    <t>ООО "МПЗ Русско-Высоцкое"</t>
  </si>
  <si>
    <t>МО "Русско-Высоцкое сельское поселение"</t>
  </si>
  <si>
    <t>ООО «ПетроЗемПроект»</t>
  </si>
  <si>
    <t>ООО "Лемэк"</t>
  </si>
  <si>
    <t>МО "Мшинское сельское поселение"</t>
  </si>
  <si>
    <t>Лужский</t>
  </si>
  <si>
    <t>Подпорожский</t>
  </si>
  <si>
    <t>МО "Подпорожское городское поселение"</t>
  </si>
  <si>
    <t>Приозерский</t>
  </si>
  <si>
    <t>ЗАО "Завод ВНИИЗЕММАШ"</t>
  </si>
  <si>
    <t>МО "Сосновское сельское поселение"</t>
  </si>
  <si>
    <t>ОАО "Кингисеппский Водоканал"</t>
  </si>
  <si>
    <t>МО "Кингисеппское городское поселение"</t>
  </si>
  <si>
    <t>МО "Приозерское городское поселение"</t>
  </si>
  <si>
    <t>МО "Громовское сельское поселение"</t>
  </si>
  <si>
    <t>МО "Ларионовское сельское поселение"</t>
  </si>
  <si>
    <t>МО  "Плодовское сельское поселение"</t>
  </si>
  <si>
    <t>МО "Севастьяновское сельское поселение"</t>
  </si>
  <si>
    <t>МО "Кузнечнинское городское поселение"</t>
  </si>
  <si>
    <t>МО "Красноозерное сельское поселение"</t>
  </si>
  <si>
    <t>ООО "Инфраструктура Плюс"</t>
  </si>
  <si>
    <t>МО "Мельниковское сельское поселение"</t>
  </si>
  <si>
    <t>МО "Ромашкинское сельское поселение"</t>
  </si>
  <si>
    <t>МО "Петровское сельское поселение"</t>
  </si>
  <si>
    <t>МО "Запорожское сельское поселение"</t>
  </si>
  <si>
    <t>ЗАО "Нева Энергия"</t>
  </si>
  <si>
    <t>Сланцевский</t>
  </si>
  <si>
    <t>МО "Сланцевское городское поселение"</t>
  </si>
  <si>
    <t>МО "Загривское сельское поселение"</t>
  </si>
  <si>
    <t>МО "Старопольское сельское поселение"</t>
  </si>
  <si>
    <t>МО "Гостицкое сельское поселение"</t>
  </si>
  <si>
    <t>ООО "Гранд"</t>
  </si>
  <si>
    <t>Сосновоборский городской округ</t>
  </si>
  <si>
    <t>МО "Сосновоборский городской округ"</t>
  </si>
  <si>
    <t>ОАО "Российский концерн по производству электрической и тепловой энергии на атомных станциях" (филиал "Ленинградская атомная станция")</t>
  </si>
  <si>
    <t>Тихвинский</t>
  </si>
  <si>
    <t>МО "Тихвинское городское поселение"</t>
  </si>
  <si>
    <t>МО "Борское сельское поселение"</t>
  </si>
  <si>
    <t>МО "Ганьковское сельское поселение"</t>
  </si>
  <si>
    <t>МО "Горское сельское поселение"</t>
  </si>
  <si>
    <t>МО "Коськовское сельское поселение"</t>
  </si>
  <si>
    <t>МО "Пашозёрское сельское поселение"</t>
  </si>
  <si>
    <t>МО "Шугозерское сельское поселение"</t>
  </si>
  <si>
    <t>МО "Мелегежское сельское поселение"</t>
  </si>
  <si>
    <t>ОАО "Тепловые сети"</t>
  </si>
  <si>
    <t>Тосненский</t>
  </si>
  <si>
    <t>МО "Форносовское городское поселение"</t>
  </si>
  <si>
    <t>МО "Любанское городское поселение"</t>
  </si>
  <si>
    <t>ООО "Актион" &lt;*&gt;</t>
  </si>
  <si>
    <t>ООО "Совхоз "Восточный"</t>
  </si>
  <si>
    <t>МО "Нурминское сельское поселение"</t>
  </si>
  <si>
    <t>МО "Лисинское сельское поселение"</t>
  </si>
  <si>
    <t>Федеральное казенное учреждение "Исправительная колония №2 УФСИН по г.СПб и ЛО"</t>
  </si>
  <si>
    <t>МО "Ульяновское городское поселение"</t>
  </si>
  <si>
    <t>Федоровское МУП ЖКХ, инженерных коммуникаций и благоустройства</t>
  </si>
  <si>
    <t>МО "Федоровское сельское поселение"</t>
  </si>
  <si>
    <t>ОАО "Ленинградские областные коммунальные системы" (филиал "Тосненский водоканал")</t>
  </si>
  <si>
    <t>ОАО "РЖД" (Октябрьская дирекция по тепловодоснабжению - СП Центральной дирекции по тепловодоснабжению - филиала ОАО "РЖД")</t>
  </si>
  <si>
    <t>Для потребителей МО "Сертоловское городское поселение"</t>
  </si>
  <si>
    <t>&lt;*&gt;</t>
  </si>
  <si>
    <t>организации, применяющие упрощенную систему налогообложения (тарифы налогом на добавленную стоимость не облагаются)</t>
  </si>
  <si>
    <t>Территория действия услуги</t>
  </si>
  <si>
    <t>транспортировка сточных вод</t>
  </si>
  <si>
    <t>водоотведение</t>
  </si>
  <si>
    <t>Волосовский</t>
  </si>
  <si>
    <t>МО "Романовское сельское поселение"(кроме п.Углово)</t>
  </si>
  <si>
    <t>МО "Романовское сельское поселение"(п.Углово)</t>
  </si>
  <si>
    <t>МО "Сертоловское городское поселение", кроме микрорайона Черная речка</t>
  </si>
  <si>
    <t xml:space="preserve">МО "Сертоловское городское поселение" микрорайона Черная речка </t>
  </si>
  <si>
    <t>МО "Свердловское городское поселение", кроме д.Невский парклесхоз</t>
  </si>
  <si>
    <t>МО "Свердловское городское поселение",  д.Невский парклесхоз</t>
  </si>
  <si>
    <t>ООО "ГТМ-теплосервис"</t>
  </si>
  <si>
    <t>ОАО "ЛОТЭК"</t>
  </si>
  <si>
    <t>ООО "СК-СИГМА"</t>
  </si>
  <si>
    <t>МО "первомайское сельское поселение"</t>
  </si>
  <si>
    <t>МО "город Коммунар"</t>
  </si>
  <si>
    <t>МО "Пудомягское сельское поселение, МО "Таицкое городское поселение"</t>
  </si>
  <si>
    <t>МО "Усть-Лужское сельское поселение"</t>
  </si>
  <si>
    <t>ООО "Производственное объединение "Киришинефтеоргсинтез"</t>
  </si>
  <si>
    <t xml:space="preserve"> МО "Низинское сельское поселение"</t>
  </si>
  <si>
    <t>МО "Кипенское сельское поселение"</t>
  </si>
  <si>
    <t>МО "Никольское городское поселение"</t>
  </si>
  <si>
    <t>МО "Вознесенское городское поселение"</t>
  </si>
  <si>
    <t>МО "Важинское городское поселение"</t>
  </si>
  <si>
    <t>МО "Винницкое сельское поселение"</t>
  </si>
  <si>
    <t>МО "Новосельское сельское поселение"</t>
  </si>
  <si>
    <t>ОАО "Инженерно-технический центр"</t>
  </si>
  <si>
    <t>МО "Тельмановское сельское поселение"</t>
  </si>
  <si>
    <t>Федеральное казенное учреждение "Исправительная колония №3 УФСИН по г. СПб и ЛО"</t>
  </si>
  <si>
    <t>Для потребителей  Всеволожского МР кроме  МО "Сертоловское городское поселение"</t>
  </si>
  <si>
    <t>ООО "ЭкоСервис"</t>
  </si>
  <si>
    <t>ООО "ГТМ - теплосервис"</t>
  </si>
  <si>
    <t>МО "Радогощинское сельское поселение"</t>
  </si>
  <si>
    <t>МО "Город Всеволожск", "Романовское сельское поселение"</t>
  </si>
  <si>
    <t>ООО "ЭКОС Северо-Запад"</t>
  </si>
  <si>
    <t>МО "Выскатское сельское поселение"</t>
  </si>
  <si>
    <t>Для потребителей д. Разметелево, д. Хапо-ое, д. Мяглово, д. Озерки, д. Новая Пустошь муниципального образования "Колтушское сельское поселение" Всеволожского муниципального района Ленинградской области</t>
  </si>
  <si>
    <t>АО НПО "Поиск"</t>
  </si>
  <si>
    <t>ООО "Новая Водная Ассоциация"</t>
  </si>
  <si>
    <t>ООО "Коммун Энерго" &lt;*&gt;</t>
  </si>
  <si>
    <t>МУП "Водоканал" г. Гатчина</t>
  </si>
  <si>
    <t>АО "Коммунальные системы Гатчинского района"</t>
  </si>
  <si>
    <t>Для потребителей "Вырицкое городское поселение", "Дружногорское городское поселение", "Сиверское городское поселение", "Большеколпанское сельское поселение", "Веревское сельское поселение", "Войсоквицкое сельское поселение", "Елизаветинское сельское поселение", "Кобринское сельское поселение" , "Новосветовское сельское поселение", "Пудостьское сельское поселение", "Рождественское сельское поселение", "Сусанинское сельское поселение", Сяськелевское сельское поселение", "Таицкое городское поселение", "Пудомягское сельское поселение"</t>
  </si>
  <si>
    <t xml:space="preserve">Волосовский </t>
  </si>
  <si>
    <t>м</t>
  </si>
  <si>
    <t xml:space="preserve"> МО "Большеколпанское СП" (за исключением деревни Большие Колпаны)</t>
  </si>
  <si>
    <t xml:space="preserve">транспортировка сточных вод </t>
  </si>
  <si>
    <t>Для потребителей деревни Большие Колпаны МО "Большеколпанское СП"</t>
  </si>
  <si>
    <t>Для потребителей  МО "Вырицкое городское поселение", "Дружногорское городское поселение", "Сиверское городское поселение", "Большеколпанское сельское поселение", "Веревское сельское поселение", "Войсоквицкое сельское поселение", "Елизаветинское сельское поселение", "Кобринское сельское поселение" , "Новосветовское сельское поселение", "Пудостьское сельское поселение", "Рождественское сельское поселение", "Сусанинское сельское поселение", Сяськелевское сельское поселение"</t>
  </si>
  <si>
    <t>МО "Большеколпанское сельское поселение"</t>
  </si>
  <si>
    <t>АО "КНАУФ ПЕТРОБОРД"</t>
  </si>
  <si>
    <t>ЗАО "Рощино сельхозтехника"</t>
  </si>
  <si>
    <t>ООО УК "Мурино"</t>
  </si>
  <si>
    <t>Номер (п-эк.обоснов. пн-для населения)</t>
  </si>
  <si>
    <t>Номер             (п-эк.обоснов. пн-для населения)</t>
  </si>
  <si>
    <t>ООО "Инженерно-энергетический комплекс"</t>
  </si>
  <si>
    <t xml:space="preserve">Ломоносовский </t>
  </si>
  <si>
    <t>ООО "ЛОКС"</t>
  </si>
  <si>
    <t>Федеральное государственное бюджетное учреждение науки Институт физиологии им. И.П. Павлова Российской академии наук</t>
  </si>
  <si>
    <t>Для потребителей с. Павлово МО "Колтушское сельское поселение"</t>
  </si>
  <si>
    <t>Для потребителей  МО "Колтушское сельское поселение" (кроме с. Павлово)</t>
  </si>
  <si>
    <t>МО "Свердловское городское поселение" (дер. Новосаратовка, промзоны "Уткина заводь")</t>
  </si>
  <si>
    <t>МП "Токсовский энергетический коммунальный комплекс"</t>
  </si>
  <si>
    <t>ГБДОУ "Детский оздоровительный городок "Малыш"</t>
  </si>
  <si>
    <t>ООО "Водно-коммунальное хозяйство" &lt;*&gt;</t>
  </si>
  <si>
    <t>подвоз воды</t>
  </si>
  <si>
    <t>МО "Староладожское сельское поселение"</t>
  </si>
  <si>
    <t>МО "Сиверское городское поселение"</t>
  </si>
  <si>
    <t>ОАО "Волховская сельхозтехника"&lt;*&gt;</t>
  </si>
  <si>
    <t>АО "Ленинградские областные коммунальные системы"( филиал Невский водопровод АО "ЛОКС")</t>
  </si>
  <si>
    <t>МО "Лужское городское поселение"</t>
  </si>
  <si>
    <t>Центральный банк Российской Федерации (Пансионат с лечением "Зеленый бор" Отделения  по Ленинградской области Северо-Западного главного управления Центрального банка Российской Федерации)</t>
  </si>
  <si>
    <t>государственное казенное учреждение здравоохранения Ленинградской области "Дружносельская психиатрическая больница"</t>
  </si>
  <si>
    <t>АО "Российский концерн по производству электрической и тепловой энергии на атомных станциях" (филиал "Ленинградская атомная станция")</t>
  </si>
  <si>
    <t>муниципальное предприятие муниципального образования Приозерское городское поселение муниципального образования Приозерский муниципальный район Ленинградской области "Приозерские коммунальные сети"</t>
  </si>
  <si>
    <t>Для Сосновоборского муниципального унитарного предприятия "ВОДОКАНАЛ"</t>
  </si>
  <si>
    <t>8. Киришский   МР</t>
  </si>
  <si>
    <t>9. Кировский  МР</t>
  </si>
  <si>
    <t>11. Ломоносовский  МР</t>
  </si>
  <si>
    <t>12. Лужский МР</t>
  </si>
  <si>
    <t>13.  Подпорожский МР</t>
  </si>
  <si>
    <t>14. Приозерский МР</t>
  </si>
  <si>
    <t>17. Тихвинский МР</t>
  </si>
  <si>
    <t>18. Тосненский МР</t>
  </si>
  <si>
    <t>19. Ленинградская область</t>
  </si>
  <si>
    <t>4. Всеволожский МР</t>
  </si>
  <si>
    <t xml:space="preserve"> -</t>
  </si>
  <si>
    <t>для потребителей деревни Пехенец, поселка Мшинская МО "Мшинское сельское поселение"</t>
  </si>
  <si>
    <t>Государственное унитарное предприятие "Водоканал Санкт-Петербурга"</t>
  </si>
  <si>
    <t>-</t>
  </si>
  <si>
    <t>МО "Селивановское сельское поселение"</t>
  </si>
  <si>
    <t>МО "Бережковское сельское поселение", "Вындиноостровское сельское поселение", "Потанинское сельское поселение"</t>
  </si>
  <si>
    <t>МО "Пашское сельское поселение","Хваловское сельское поселение", деревня Алексино МО "Колчановское сельское поселение"</t>
  </si>
  <si>
    <t>МО "Усадищенское сельское поселение" и деревня Колчаново МО "Колчановское сельское поселение"</t>
  </si>
  <si>
    <t>поселок Рахья МО "Рахьинское городское поселение"</t>
  </si>
  <si>
    <t>деревня Борисова Грива МО "Рахьинское городское поселение"</t>
  </si>
  <si>
    <t>МО "Рахьинское городское поселение" (кроме поселка Ваганово-2)</t>
  </si>
  <si>
    <t>ЗАО "Интернешнл пейпер"</t>
  </si>
  <si>
    <t>АО "Птицефабрика "Лаголово"</t>
  </si>
  <si>
    <t>МО "Приморское городское поселение"</t>
  </si>
  <si>
    <t>для потребителей Бокситогорский,Волховского,Тихвинского,Подпорожского МР                  (Волховстроевский ТУ)</t>
  </si>
  <si>
    <t>1. Бокситогорский МР</t>
  </si>
  <si>
    <t>2. Волосовский МР</t>
  </si>
  <si>
    <t>3. Волховский МР</t>
  </si>
  <si>
    <t>6. Гатчинский МР</t>
  </si>
  <si>
    <t>7. Кингисеппский  МР</t>
  </si>
  <si>
    <t>5. Выборгский МР</t>
  </si>
  <si>
    <t>10. Лодейнопольский  МР</t>
  </si>
  <si>
    <t>15. Сланцевский  МР</t>
  </si>
  <si>
    <t xml:space="preserve"> МО "Агалатовское сельское поселение"</t>
  </si>
  <si>
    <t>МО "Заневское городское поселение"</t>
  </si>
  <si>
    <t>ООО "АКВА-АЛЬЯНС"</t>
  </si>
  <si>
    <t>СПБ ГУП «Завод МПБО-2»</t>
  </si>
  <si>
    <t xml:space="preserve">Для потребителей МО "Колтушское сельское поселение" и "Заневское городское поселение"
</t>
  </si>
  <si>
    <t>№ п/п</t>
  </si>
  <si>
    <t>ГУП "Водоканал Санкт-Петербурга"</t>
  </si>
  <si>
    <t>Для потребителей муниципальных образований "Город Всеволожск", "Заневское городское поселение", "Муринское сельское поселение", "Новодевяткинское сельское поселение" Всеволожского муниципального района Ленинградской области</t>
  </si>
  <si>
    <t>ООО "Полар Инвест"</t>
  </si>
  <si>
    <t>ОАО "Ленинградские областные коммунальные системы" (филиал "Невский водопровод АО "ЛОКС")</t>
  </si>
  <si>
    <t>МО "Лужское городское поселение", "Толмачевское городское поселение", "Володарское сельское поселение", "Волошовское сельское поселение", "Заклинское сельское поселение",  "Оредежское сельское поселение", ""Ретюнское сельское поселение", "Серебрянское сельское поселение", "Тесовское Сельское поселение" (кроме деревни Белое, деревни Хрепелка), "Ям-Тесовское сельское поселение"</t>
  </si>
  <si>
    <t>16. Сосновоборский   ГО</t>
  </si>
  <si>
    <t>МО "Тосненское городское поселение", "Ульяновское городское поселение", "Рябовское городское поселение", "Никольское городское поселение", "Красноборское городское поселение", "Шапкинское сельское поселение", "Тельмановское сельское поселение", "Трубникоборское сельское поселение", "Лисинское сельское поселение"</t>
  </si>
  <si>
    <t xml:space="preserve">МО "Бегуницкое сельское поселение", "Беседское сельское поселение", "Большеврудское сельское поселение", "Волосовское городско поселение", "Губаницкое сельское поселение", "Зимитицкое сельское поселение", "Изварское сельское поселение", "Калитинское сельское поселение", "Каложицкое сельское поселение", "Кикеринское сельское поселение", "Клопицкое сельское поселение", "Курское сельское поселение", "Рабитицкое сельское поселение", "Сабское сельское поселение", "Сельцовское сельское поселение", "Терпилицкое сельское поселение" </t>
  </si>
  <si>
    <t>МО "Кисельнинское сельское поселение"</t>
  </si>
  <si>
    <t>Для потребителей муниципального образования "Колтушское сельское поселение" Всеволожского муниципального района Ленинградской области (за исключением потребителей д. Разметелево, д. Хапо-ое, д. Мяголово, д. Озерки, д. Новая Пустошь)</t>
  </si>
  <si>
    <t>ООО "Русско-Высоцкий теплоэнергетический комплекс"</t>
  </si>
  <si>
    <t>МО "Тосненское городское поселение", "Ульяновское городское поселение", "Рябовское городское поселение", "Никольское городское поселение", "Красноборское городское поселение",  "Тельмановское сельское поселение", "Трубникоборское сельское поселение"</t>
  </si>
  <si>
    <t>Для потребителей, находящиеся в военных городках Минобороны России МО "Сертоловское городское поселение"</t>
  </si>
  <si>
    <t xml:space="preserve">МО "Бегуницкое сельское поселение", "Беседское сельское поселение", "Большеврудское сельское поселение", "Волосовское городско поселение", "Губаницкое сельское поселение", "Зимитицкое сельское поселение", "Изварское сельское поселение", "Калитинское сельское поселение", "Каложицкое сельское поселение", "Кикеринское сельское поселение", "Клопицкое сельское поселение",                  "Курское сельское поселение", "Рабитицкое сельское поселение", "Сабское сельское поселение", "Сельцовское сельское поселение", "Терпилицкое сельское поселение" </t>
  </si>
  <si>
    <t>МО "Муринское сельское поселение" (за исключением потребителей пос.Мурино, ул. Оборонная, д.36, 51, 53, 55, д.Лаврики)</t>
  </si>
  <si>
    <t>МО "Муринское сельское поселение" (для пос.Мурино, ул.Оборонная, д.36, 51, 53, 55, д.Лаврики)</t>
  </si>
  <si>
    <t>МО "Шумское сельское посел ение"(для населения, проживающего ул. ПМК-17)</t>
  </si>
  <si>
    <t>МО "Большедворское сельское поселение""</t>
  </si>
  <si>
    <t>МО "Борское сельское поселение""</t>
  </si>
  <si>
    <t>ООО "Водолей" &lt;*&gt;</t>
  </si>
  <si>
    <t>МО "Город Всеволожск", МО "Колтушское сельское поселение"</t>
  </si>
  <si>
    <t>Муниципальное предприятие "ТеплоРесурс" муниципально образования Кузнечнинское городское поселение муниципального образования Приозерский муниципальный район Ленинградской области</t>
  </si>
  <si>
    <t>ЗАО "Усть-Лужский рыбокомбинат" &lt;*&gt;</t>
  </si>
  <si>
    <t>ООО "Усть-Лужский Водоканал"&lt;*&gt;</t>
  </si>
  <si>
    <t>ООО "Экосток" &lt;*&gt;</t>
  </si>
  <si>
    <t>деревня Снегиревка МО "Сосновское сельское поселение"</t>
  </si>
  <si>
    <t>ООО "Водно-Коммунальное хозяйство"&lt;*&gt;</t>
  </si>
  <si>
    <t>10.  Лодейнопольский  МР</t>
  </si>
  <si>
    <t>15.   Сланцевский  МР</t>
  </si>
  <si>
    <t>МО "Будогощское городское поселение", МО "Глажевское сельское поселение", МО "Кусинское сельское поселение", МО "Пчевжинское сельское поселение", МО "Пчевское сельское поселение"</t>
  </si>
  <si>
    <t>ОАО "Объединенные электротехнические заводы"</t>
  </si>
  <si>
    <t>ГУП "Петербургский метрополитен"</t>
  </si>
  <si>
    <t>ООО "Первая коммунальная компания"</t>
  </si>
  <si>
    <t>ООО "УК "Аква-Плюс" &lt;*&gt;</t>
  </si>
  <si>
    <t>МО "Лесколовское сельское поселение" (массив "Киссолово")</t>
  </si>
  <si>
    <t>водоотведение (поверхностные сточные воды)</t>
  </si>
  <si>
    <t>ООО "ЛКН"</t>
  </si>
  <si>
    <t>ФГБУ "ЦЖКУ" МО РФ</t>
  </si>
  <si>
    <t>ООО "Северо-Запад Инжиниринг"</t>
  </si>
  <si>
    <t>МО "Новодевяткинское сельское поселение", "Щегловское сельское поселение", "Город Всеволожск", "Рахьинское городское поселение", "Морозовское городское поселение", МО "Кузьмоловское городское поселение"</t>
  </si>
  <si>
    <t>МО "Лидское сельское поселение"  (пос. Подборовье, пос. Заборье)</t>
  </si>
  <si>
    <t>МО "Лидское сельское поселение"  (д. Ольеши)</t>
  </si>
  <si>
    <t xml:space="preserve">"Самойловское сельское поселение»  (пос. Совхозный, пос. Коли) </t>
  </si>
  <si>
    <t xml:space="preserve">"Самойловское сельское поселение»  (д. Анисимово, д. Самойлово, д.Чудцы) </t>
  </si>
  <si>
    <t>для потребителей Кировского МР (Санкт-Петербургский ТУ)</t>
  </si>
  <si>
    <t>Для потребителей кроме МО "Сертоловское городское поселение", в/г № 16 (п/о Ваганово-2) МО "Рахьинское ГП"</t>
  </si>
  <si>
    <t>Для потребителей МО "Сертоловское городское поселение", за исключением потребителей, находящиеся в военных городках Минобороны России</t>
  </si>
  <si>
    <t>Для потребителей в/г № 16 (п/о Ваганово-2) МО "Рахьинское ГП"</t>
  </si>
  <si>
    <t>МО "Виллозское городское поселение"</t>
  </si>
  <si>
    <t>МО "Аннинское городское поселение"</t>
  </si>
  <si>
    <t>МО "Аннинское городское поселение", "Большеижорское городское поселение", "Горбунковское сельское поселение", "Гостилицкое сельское поселение", "Кипенское сельское поселение", "Копорское сельское поселение", "Лаголовское сельское поселение", "Лебяженское городское поселение", "Лопухинское сельское поселение", "Оржицкое сельское поселение", "Пениковское сельское поселение", "Ропшинское сельское поселение", "Русско-Высоцкое сельское поселение"</t>
  </si>
  <si>
    <t>МО "Рахьинское городское поселение" (станция Ладожское Озеро, дома 158 и 160)</t>
  </si>
  <si>
    <t>ГУП "Леноблводоканал"</t>
  </si>
  <si>
    <t>МО "Сясьстройское городское поселение" (поселок Аврово)</t>
  </si>
  <si>
    <t>Поселок Новоселье МО "Аннинское городскоее поселение"</t>
  </si>
  <si>
    <t>Поселок Новоселье МО "Аннинское городское поселение"</t>
  </si>
  <si>
    <t>МО "Аннинское городское поселение", "Большеижорское городско поселение", "Горбунковское сельское поселение", "Гостилицкое сельское поселение", "Кипенское сельское поселение", "Копорское сельское поселение", "Лаголовское сельское поселение", "Лебяженское городское поселение", "Лопухинское сельское поселение", "Оржицкое сельское поселение", "Пениковское сельское поселение", "Ропшинское сельское поселение",      "Русско-Высоцкое сельское поселение"</t>
  </si>
  <si>
    <t>МО "Алеховщинское сельское поселение"</t>
  </si>
  <si>
    <t>МО "Лодейнопольское городское поселение", МО "Свирьстройское городское поселение",  МО "Доможировское сельское поселение",  МО "Янегское сельское поселение"</t>
  </si>
  <si>
    <t>181-п, 538-пн</t>
  </si>
  <si>
    <t>Сосновоборское муниципальное унитарное предприятие "ВОДОКАНАЛ"</t>
  </si>
  <si>
    <t>ООО "АКТИОН" &lt;*&gt;</t>
  </si>
  <si>
    <t>АО "Гатчинский комбикормовый завод"</t>
  </si>
  <si>
    <t>ООО"ЖилКомТеплоЭнерго"</t>
  </si>
  <si>
    <t>МУП «Приладожскводоканал»</t>
  </si>
  <si>
    <t>МУП "Водоканал Кировского района"</t>
  </si>
  <si>
    <t>МО "Синявинское городское поселение" и МО "Приладожское городское поселение"</t>
  </si>
  <si>
    <t>ООО "«Колтушские инженерные сети»"&lt;*&gt;</t>
  </si>
  <si>
    <t>МКП «УКС» МО «Новодевяткинское сельское поселение» ВМР ЛО</t>
  </si>
  <si>
    <t>ООО "Ресурсоснабжающая организация 47"</t>
  </si>
  <si>
    <t>ООО «Альянс плюс»</t>
  </si>
  <si>
    <t>Для прочих потребителей МО "Кузьмоловское городское поселение"</t>
  </si>
  <si>
    <t>Для ООО «Аква Норд-Вест» МО "Кузьмоловское городское поселение"</t>
  </si>
  <si>
    <t>ГБНОУ «СПБ ГДТЮ»</t>
  </si>
  <si>
    <t>МО "Каменногорское городское поселение"                                                  город Каменногорск</t>
  </si>
  <si>
    <t>МО "Плодовское сельское поселение"</t>
  </si>
  <si>
    <t>МО "Сосновское сельское поселение" ( для потребителей проживающих по адресам: ул. Пионерская дома №1а, 1б; ул. Молодежная дома №1,2,3,4,5,6; ул. Механизаторов дома № 1,3,5,7,7а,9)</t>
  </si>
  <si>
    <t>поселки Березовик-1, Березовик-2,Красава, Сарка и Царицино Озеро МО "Тихвинское городское поселение"</t>
  </si>
  <si>
    <t>МО "Цвылевское сельское поселение"</t>
  </si>
  <si>
    <t xml:space="preserve">МО "Селезневское сельское поселение"                    поселок Селезнево </t>
  </si>
  <si>
    <t>ОАО "Птицефабрика Ударник"</t>
  </si>
  <si>
    <t>ООО "Ольшаники"</t>
  </si>
  <si>
    <t>МО "Первомайское сельское поселение"                               пос. Первомайское</t>
  </si>
  <si>
    <t>ООО "Ленстрой"</t>
  </si>
  <si>
    <t xml:space="preserve">МО "Свердловское городское поселение" </t>
  </si>
  <si>
    <t>МУП «Приладожскводоканал» &lt;*&gt;</t>
  </si>
  <si>
    <t>ООО "Управляющая компания "Кивеннапа" &lt;*&gt;</t>
  </si>
  <si>
    <t>МО "Черновское сельское поселение"</t>
  </si>
  <si>
    <t>Тарифы на услуги в сфере холодного водоснабжения на период регулирования 2019 год, руб./куб.м</t>
  </si>
  <si>
    <t>Тарифы на услуги в сфере водоотведения на период регулирования 2019 год, руб./куб.м</t>
  </si>
  <si>
    <t>01.01.2019-30.06.2019</t>
  </si>
  <si>
    <t>01.07.2019-31.12.2019</t>
  </si>
  <si>
    <t>23.11.2018,  19.12.2018</t>
  </si>
  <si>
    <t>250-п</t>
  </si>
  <si>
    <t>237-п</t>
  </si>
  <si>
    <t>293-п</t>
  </si>
  <si>
    <t>291-п</t>
  </si>
  <si>
    <t>ООО "ОСК"*</t>
  </si>
  <si>
    <t>341-п</t>
  </si>
  <si>
    <t>07.12.2018, 20.12.2018</t>
  </si>
  <si>
    <t>617-пн, 498-п</t>
  </si>
  <si>
    <t>173-п, 581-пн</t>
  </si>
  <si>
    <t>15.11.2018,  20.12.2018</t>
  </si>
  <si>
    <t>15.11.2018, 20.12.2018</t>
  </si>
  <si>
    <t>30.11.2018 , 20.12.2018</t>
  </si>
  <si>
    <t>213-п,609 -пн</t>
  </si>
  <si>
    <t>09.11.2018, 20.12.2018</t>
  </si>
  <si>
    <t>23.11.2018,    20.12.2018</t>
  </si>
  <si>
    <t>23.11.2018,  20.12.2018</t>
  </si>
  <si>
    <t>23.11.2018, 20.12.2018</t>
  </si>
  <si>
    <t>30.11.2018, 20.12.2018</t>
  </si>
  <si>
    <t>345-п</t>
  </si>
  <si>
    <t>ООО "Пикалевский глиноземный завод"</t>
  </si>
  <si>
    <t>183-п</t>
  </si>
  <si>
    <t>245-п, 592-пн</t>
  </si>
  <si>
    <t xml:space="preserve"> 20.12.2018</t>
  </si>
  <si>
    <t>499-п, 600-пн</t>
  </si>
  <si>
    <t>252-п</t>
  </si>
  <si>
    <t>14.12.2018,    20.12.2018</t>
  </si>
  <si>
    <t>381-п, 665-пн</t>
  </si>
  <si>
    <t>394-п, 671-пн</t>
  </si>
  <si>
    <t>371-п, 593-пн</t>
  </si>
  <si>
    <t>МП "Ладожский водовод" Всеволожского района Ленинградской области</t>
  </si>
  <si>
    <t>709-п, 709-пн</t>
  </si>
  <si>
    <t>ООО" Прогресс"</t>
  </si>
  <si>
    <t>ООО" ЭкоПром"</t>
  </si>
  <si>
    <t>530-п, 664-пн</t>
  </si>
  <si>
    <t>532-п, 672-пн</t>
  </si>
  <si>
    <t>493-п</t>
  </si>
  <si>
    <t>309-п, 603-пн</t>
  </si>
  <si>
    <t>МО "Муринское сельское поселение" (пос. Мурино: ул. Шоссе в Лаврики (д. 34, 34 корп. 1, 2, 3, д. 29, 33, 38, 39, 42, 57 лит. А, Б, В, Д, Е), ул. Английская (д. 13), ул. Центральная (д. 1, 1б, 1в, 3, 3а, 7, 7а), ул. Парковая (д. 6, 7, 8, 10, 21, 29),
ул. Гражданская (д. 6), ул. Лесная (д. 3))</t>
  </si>
  <si>
    <t>МО "Муринское сельское поселение" (пос. Мурино: ул. Шоссе в Лаврики (д. 34, 34 корп. 1, 2, 3, д. 29, 29б, 33, 36, 38, 40а, 46а, 42, ул. Парковая (д. 8)</t>
  </si>
  <si>
    <t>531-п, 666-пн</t>
  </si>
  <si>
    <t>308-п</t>
  </si>
  <si>
    <t>195-п</t>
  </si>
  <si>
    <t>310-п, 668-пн</t>
  </si>
  <si>
    <t>ГУП ЛО "Водоканал г. Коммунар"</t>
  </si>
  <si>
    <t>513-п, 590-пн</t>
  </si>
  <si>
    <t>512-п, 591-пн</t>
  </si>
  <si>
    <t>511-п, 511-пн</t>
  </si>
  <si>
    <t>349-п, 670-пн</t>
  </si>
  <si>
    <t>348-п, 669-пн</t>
  </si>
  <si>
    <t>для потребителей Подпорожского МР (Петрозаводский ТУ)</t>
  </si>
  <si>
    <t>для потребителей Волосовский ,Всеволожского,Выборгского,Гатчинского,Кингисеппского,Киришского, Кировского,Ломоносовского,Лужского,Приозерского,Сланцевского,Тосненского МР (Санкт-Петербургский ТУ)</t>
  </si>
  <si>
    <t>для потребителей Волховского МР</t>
  </si>
  <si>
    <t>для потребителей Подпорожского МР (Петрозаводский территориальный участок)</t>
  </si>
  <si>
    <t>для потребителей Выборского, Гатчинского (Санкт-Петербургский ТУ)</t>
  </si>
  <si>
    <t>для потребителей Кингисеппского МР, Приозерского МР, Тосненского МР (Санкт-Петербургский ТУ)</t>
  </si>
  <si>
    <t>для потребителей Бокситогорского, Волховского, Тихвинского,Подпорожский МР (Волховстроевский ТУ)</t>
  </si>
  <si>
    <t>09.11.20118, 20.12.2018</t>
  </si>
  <si>
    <t>29,43,</t>
  </si>
  <si>
    <t>25.10.2018, 20.12.2018</t>
  </si>
  <si>
    <t>14.12.2018, 20.12.2018</t>
  </si>
  <si>
    <t>391-п, 588-пн</t>
  </si>
  <si>
    <t>199-п</t>
  </si>
  <si>
    <t>286-п, 582-пн</t>
  </si>
  <si>
    <t>215-п, 585-пн</t>
  </si>
  <si>
    <t>201-п, 583-пн</t>
  </si>
  <si>
    <t>282-п, 586-пн</t>
  </si>
  <si>
    <t>337-п, 587-пн</t>
  </si>
  <si>
    <t>163-п</t>
  </si>
  <si>
    <t>515-п, 589-пн</t>
  </si>
  <si>
    <t>152-п</t>
  </si>
  <si>
    <t>205-п, 584-пн</t>
  </si>
  <si>
    <t>ООО "СЛАНЦЫ"</t>
  </si>
  <si>
    <t>МО "Сланцевское городское поселение"                    город Сланцы</t>
  </si>
  <si>
    <t>МО "Сланцевское городское поселение"                   кроме города Сланцы</t>
  </si>
  <si>
    <t>715-п, 715-пн</t>
  </si>
  <si>
    <t>708-п</t>
  </si>
  <si>
    <t>191-п</t>
  </si>
  <si>
    <t>384-п, 652-пн</t>
  </si>
  <si>
    <t>211-п, 650-пн</t>
  </si>
  <si>
    <t>379-п, 642-пн</t>
  </si>
  <si>
    <t>198-п, 611-пн</t>
  </si>
  <si>
    <t>336-п, 653-пн</t>
  </si>
  <si>
    <t>253-п, 658-пн</t>
  </si>
  <si>
    <t>239-п</t>
  </si>
  <si>
    <t>346-п, 643-пн</t>
  </si>
  <si>
    <t>496-п, 649-пн</t>
  </si>
  <si>
    <t>154-п</t>
  </si>
  <si>
    <t>519-п, 660-пн</t>
  </si>
  <si>
    <t>333-п</t>
  </si>
  <si>
    <t>156-п</t>
  </si>
  <si>
    <t>254-п, 659-пн</t>
  </si>
  <si>
    <t>214-п</t>
  </si>
  <si>
    <t>342-п, 655-пн</t>
  </si>
  <si>
    <t>Для населения с. Павлово муниципального образования "Колтушское сельское поселение" Всеволожского муниципального района Ленинградской области</t>
  </si>
  <si>
    <t>655-пн</t>
  </si>
  <si>
    <t>ООО "Ладога-Ресурс"</t>
  </si>
  <si>
    <t>335-п, 640-пн</t>
  </si>
  <si>
    <t>218-п</t>
  </si>
  <si>
    <t>153-п</t>
  </si>
  <si>
    <t>500-п, 631-пн</t>
  </si>
  <si>
    <t>240-п, 630-пн</t>
  </si>
  <si>
    <t>241-п</t>
  </si>
  <si>
    <t>507-п, 639-пн</t>
  </si>
  <si>
    <t>289-п</t>
  </si>
  <si>
    <t>524-п, 636-пн</t>
  </si>
  <si>
    <t>380-п, 635-пн</t>
  </si>
  <si>
    <t>217-п</t>
  </si>
  <si>
    <t>269-п</t>
  </si>
  <si>
    <t>216-п</t>
  </si>
  <si>
    <t>338-п, 633-пн</t>
  </si>
  <si>
    <t>185-п</t>
  </si>
  <si>
    <t>164-п</t>
  </si>
  <si>
    <t>290-п</t>
  </si>
  <si>
    <t>378-п, 632-пн</t>
  </si>
  <si>
    <t>208-п</t>
  </si>
  <si>
    <t>МО "Лодейнопольское городское поселение",               МО "Свирьстройское городское поселение",                           МО "Доможировское сельское поселение",                     МО "Янегское сельское поселение"</t>
  </si>
  <si>
    <t>628-пн, 517-п</t>
  </si>
  <si>
    <t>МО "Дзержинское сельское поселение", "Осьминское сельское поселение", "Скребловское сельское поселение", "Торковичское сельское поселение"</t>
  </si>
  <si>
    <t>МО "Дзержинское сельское поселение,               "Осьминское сельское поселение",      "Скребловское сельское поселение",        "Торковичское сельское поселение"</t>
  </si>
  <si>
    <t>МО  "Лужское городское поселение", "Толмачевское городское поселение", "Володарское сельское поселение", "Волошовское сельское поселение", "Заклинское сельское поселение",  "Оредежское сельское поселение", ""Ретюнское сельское поселение", "Серебрянское сельское поселение", "Тесовское Сельское поселение" (кроме деревни Белое, деревни Хрепелка),            "Ям-Тесовское сельское поселение"</t>
  </si>
  <si>
    <t>для потребителей поселка Красный Маяк             МО "Мшинское сельское поселение"</t>
  </si>
  <si>
    <t>09.11.2018, 20.21.2018</t>
  </si>
  <si>
    <t>385-п</t>
  </si>
  <si>
    <t>613-пн, 392-п</t>
  </si>
  <si>
    <t>368-п</t>
  </si>
  <si>
    <t>370-п</t>
  </si>
  <si>
    <t>Государственное бюджетное профессиональное образовательное учреждение  Ленинградской области «Лисинский лесной колледж»</t>
  </si>
  <si>
    <t>25.09.2018, 20.12.2018</t>
  </si>
  <si>
    <t>150-п, 623-пн</t>
  </si>
  <si>
    <t>238-п</t>
  </si>
  <si>
    <t>248-п, 644-пн</t>
  </si>
  <si>
    <t>09.10.2018, 20.12.2018</t>
  </si>
  <si>
    <t>193-п, 622-пн</t>
  </si>
  <si>
    <t>203-п, 624-пн</t>
  </si>
  <si>
    <t>283-п, 612-пн</t>
  </si>
  <si>
    <t>257-п, 646-пн</t>
  </si>
  <si>
    <t>194-п</t>
  </si>
  <si>
    <t>528-п</t>
  </si>
  <si>
    <t>526-п, 654-пн</t>
  </si>
  <si>
    <t>284-п</t>
  </si>
  <si>
    <t>510-п</t>
  </si>
  <si>
    <t>389-п</t>
  </si>
  <si>
    <t>189-п</t>
  </si>
  <si>
    <t>288-п, 656-пн</t>
  </si>
  <si>
    <t>155-п, 657-пн</t>
  </si>
  <si>
    <t>350-п</t>
  </si>
  <si>
    <t>497-п, 621-пн</t>
  </si>
  <si>
    <t>244-п, 651-пн</t>
  </si>
  <si>
    <t>184-п, 620-пн</t>
  </si>
  <si>
    <t>509-п, 634-пн</t>
  </si>
  <si>
    <t>514-п, 629-пн</t>
  </si>
  <si>
    <t>719-п, 719-пн</t>
  </si>
  <si>
    <t>МУП "Водоканал д. Раздолье"</t>
  </si>
  <si>
    <t>МО "Раздольевское сельское поселение"</t>
  </si>
  <si>
    <t>717-п, 717-пн</t>
  </si>
  <si>
    <t>МУП "Водоканал Ларионово"</t>
  </si>
  <si>
    <t>718-п, 718-пн</t>
  </si>
  <si>
    <t>МУП "Громовский Водоканал"</t>
  </si>
  <si>
    <t>713-п, 713-пн</t>
  </si>
  <si>
    <t>МУП "Севастьяновский Водоканал"</t>
  </si>
  <si>
    <t>МО "Мичуриснкое сельское поселение"</t>
  </si>
  <si>
    <t>712-п, 712-пн</t>
  </si>
  <si>
    <t>МУП "Плодовский Водоканал"</t>
  </si>
  <si>
    <t>721-п, 721-пн</t>
  </si>
  <si>
    <t>МУП "Водоканал Сосново"</t>
  </si>
  <si>
    <t>МО "Сосновское сельское поселение" ( для потребителей проживающих по адресам: ул. Молодежная дома №1,2,3,4,5,6; ул. Механизаторов дома № 1,3,5,7,7а,9,14)</t>
  </si>
  <si>
    <t xml:space="preserve">МО "Сосновское сельское поселение" </t>
  </si>
  <si>
    <t>711-п, 711-пн</t>
  </si>
  <si>
    <t>МУП "Красноозерненский Водоканал"</t>
  </si>
  <si>
    <t>710-п, 710-пн</t>
  </si>
  <si>
    <t>МУП "Водоканал Мичуринское"</t>
  </si>
  <si>
    <t>525-п, 626-пн</t>
  </si>
  <si>
    <t>206-п, 625-пн</t>
  </si>
  <si>
    <t>720-п, 720-пн</t>
  </si>
  <si>
    <t>МУП "Водоканал-Запорожское"</t>
  </si>
  <si>
    <t>523-п, 638-пн</t>
  </si>
  <si>
    <t>МУП "Ромашкинское водное коммунальное хозяйство"</t>
  </si>
  <si>
    <t>522-п, 637-пн</t>
  </si>
  <si>
    <t>МУП "Петровский Водоканал"</t>
  </si>
  <si>
    <t>529-п, 627-пн</t>
  </si>
  <si>
    <t>ООО "Ленинградская водная компания &lt;*&gt;</t>
  </si>
  <si>
    <t>ООО "ВОДНЫЙ ТЕХНОРЕСУРС" &lt;*&gt;</t>
  </si>
  <si>
    <t>372-п</t>
  </si>
  <si>
    <t>343-п</t>
  </si>
  <si>
    <t xml:space="preserve"> 07.12.2018, 20.12.2018</t>
  </si>
  <si>
    <t>347-п, 662-пн</t>
  </si>
  <si>
    <t>МО "Советское городское поселение"</t>
  </si>
  <si>
    <t>285-п</t>
  </si>
  <si>
    <t xml:space="preserve">  30.11.2018, 20.12.2018</t>
  </si>
  <si>
    <t>287-п, 661-пн</t>
  </si>
  <si>
    <t>383-п</t>
  </si>
  <si>
    <t>200-п</t>
  </si>
  <si>
    <t>ЗАО «Северо-Западная инвестиционно-промышленная компания»</t>
  </si>
  <si>
    <t>192-п</t>
  </si>
  <si>
    <t>159-п</t>
  </si>
  <si>
    <t>495-п, 619-пн</t>
  </si>
  <si>
    <t>Для потребителей "Приморское городское поселение", "Высоцкое городское поселение", "Гончаровское сельское поселение", "Каменногорское городское поселение", "Полянское сельское поселение", "Первомайское сельское поселение", "Советское городское поселение", "Рощинское городское поселение", "Красносельское сельское поселение", "Селезневское сельское поселение" Выборгского муниципального района Ленинградской области, за исключением поселка Селезнево, города Каменногорска</t>
  </si>
  <si>
    <t>494-п, 618-пн</t>
  </si>
  <si>
    <t>МУП "Водоканал города Каменногорска"</t>
  </si>
  <si>
    <t>520-п, 608-пн</t>
  </si>
  <si>
    <t>207-п, 610-пн</t>
  </si>
  <si>
    <t>186-п, 595-пн</t>
  </si>
  <si>
    <t>281-п, 601-пн</t>
  </si>
  <si>
    <t>518-п, 598-пн</t>
  </si>
  <si>
    <t>210-п, 607-пн</t>
  </si>
  <si>
    <t>151-п, 596-пн</t>
  </si>
  <si>
    <t>187-п, 597-пн</t>
  </si>
  <si>
    <t>247-п, 605-пн</t>
  </si>
  <si>
    <t>247-п, 604-пн</t>
  </si>
  <si>
    <t>292-п, 663-пн</t>
  </si>
  <si>
    <t>213-п, 609-пн</t>
  </si>
  <si>
    <t>197-п, 594-пн</t>
  </si>
  <si>
    <t>242-п, 614-пн</t>
  </si>
  <si>
    <t>294-п, 606-пн</t>
  </si>
  <si>
    <t>334-п, 616-пн</t>
  </si>
  <si>
    <t>249-п, 599-пн</t>
  </si>
  <si>
    <t>256-п, 615-пн</t>
  </si>
  <si>
    <t>527-п, 667-пн</t>
  </si>
  <si>
    <t>247-п</t>
  </si>
  <si>
    <t>707-п</t>
  </si>
  <si>
    <t>354-п, 645-пн</t>
  </si>
  <si>
    <t>392-п, 613-пн</t>
  </si>
  <si>
    <t>188-п, 648-пн</t>
  </si>
  <si>
    <t>517-п, 628-пн</t>
  </si>
  <si>
    <t>501-п, 641-пн</t>
  </si>
  <si>
    <t>521-п, 602-пн</t>
  </si>
  <si>
    <t>498-п, 617-пн</t>
  </si>
  <si>
    <t>219-п</t>
  </si>
  <si>
    <t>158-п</t>
  </si>
  <si>
    <t>196-п</t>
  </si>
  <si>
    <t>395-п</t>
  </si>
  <si>
    <t>МУП "Управляющая компания" &lt;*&gt;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</si>
</sst>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b/>
      <sz val="10"/>
      <name val="Times New Roman"/>
      <family val="1"/>
      <charset val="204"/>
    </font>
    <font>
      <b/>
      <i/>
      <sz val="10"/>
      <name val="Times New Roman"/>
      <family val="1"/>
      <charset val="204"/>
    </font>
    <font>
      <sz val="8"/>
      <name val="Times New Roman"/>
      <family val="1"/>
      <charset val="204"/>
    </font>
    <font>
      <u/>
      <sz val="11"/>
      <color theme="10"/>
      <name val="Calibri"/>
      <family val="2"/>
      <charset val="204"/>
      <scheme val="minor"/>
    </font>
    <font>
      <b/>
      <sz val="8"/>
      <name val="Times New Roman"/>
      <family val="1"/>
      <charset val="204"/>
    </font>
    <font>
      <b/>
      <sz val="8"/>
      <color theme="1"/>
      <name val="Times New Roman"/>
      <family val="1"/>
      <charset val="204"/>
    </font>
    <font>
      <b/>
      <sz val="11"/>
      <name val="Times New Roman"/>
      <family val="1"/>
      <charset val="204"/>
    </font>
    <font>
      <sz val="11"/>
      <color rgb="FF9C0006"/>
      <name val="Calibri"/>
      <family val="2"/>
      <charset val="204"/>
      <scheme val="minor"/>
    </font>
    <font>
      <sz val="11"/>
      <color theme="1"/>
      <name val="Times New Roman"/>
      <family val="1"/>
      <charset val="204"/>
    </font>
    <font>
      <sz val="11"/>
      <name val="Times New Roman"/>
      <family val="1"/>
      <charset val="204"/>
    </font>
    <font>
      <b/>
      <sz val="11"/>
      <color theme="1"/>
      <name val="Times New Roman"/>
      <family val="1"/>
      <charset val="204"/>
    </font>
    <font>
      <sz val="11"/>
      <name val="Calibri"/>
      <family val="2"/>
      <charset val="204"/>
      <scheme val="minor"/>
    </font>
    <font>
      <sz val="8"/>
      <color theme="1"/>
      <name val="Times New Roman"/>
      <family val="1"/>
      <charset val="204"/>
    </font>
    <font>
      <b/>
      <sz val="14"/>
      <name val="Times New Roman"/>
      <family val="1"/>
      <charset val="204"/>
    </font>
  </fonts>
  <fills count="4">
    <fill>
      <patternFill patternType="none"/>
    </fill>
    <fill>
      <patternFill patternType="gray125"/>
    </fill>
    <fill>
      <patternFill patternType="solid">
        <fgColor rgb="FFFFC7CE"/>
      </patternFill>
    </fill>
    <fill>
      <patternFill patternType="solid">
        <fgColor theme="0"/>
        <bgColor indexed="64"/>
      </patternFill>
    </fill>
  </fills>
  <borders count="15">
    <border>
      <left/>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4" fillId="0" borderId="0" applyNumberFormat="0" applyFill="0" applyBorder="0" applyAlignment="0" applyProtection="0"/>
    <xf numFmtId="0" fontId="8" fillId="2" borderId="0" applyNumberFormat="0" applyBorder="0" applyAlignment="0" applyProtection="0"/>
  </cellStyleXfs>
  <cellXfs count="168">
    <xf numFmtId="0" fontId="0" fillId="0" borderId="0" xfId="0"/>
    <xf numFmtId="1" fontId="9" fillId="3" borderId="0" xfId="0" applyNumberFormat="1" applyFont="1" applyFill="1" applyAlignment="1">
      <alignment horizontal="center" vertical="center"/>
    </xf>
    <xf numFmtId="4" fontId="10" fillId="3" borderId="0" xfId="0" applyNumberFormat="1" applyFont="1" applyFill="1" applyAlignment="1">
      <alignment horizontal="center"/>
    </xf>
    <xf numFmtId="0" fontId="10" fillId="3" borderId="0" xfId="0" applyFont="1" applyFill="1"/>
    <xf numFmtId="0" fontId="9" fillId="3" borderId="0" xfId="0" applyFont="1" applyFill="1"/>
    <xf numFmtId="1" fontId="9" fillId="3" borderId="5" xfId="0" applyNumberFormat="1" applyFont="1" applyFill="1" applyBorder="1" applyAlignment="1">
      <alignment horizontal="center" vertical="center"/>
    </xf>
    <xf numFmtId="14" fontId="2" fillId="3" borderId="5"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xf>
    <xf numFmtId="2" fontId="5" fillId="3" borderId="5" xfId="0" applyNumberFormat="1" applyFont="1" applyFill="1" applyBorder="1" applyAlignment="1">
      <alignment horizontal="center" vertical="center"/>
    </xf>
    <xf numFmtId="4" fontId="9" fillId="3" borderId="0" xfId="0" applyNumberFormat="1" applyFont="1" applyFill="1" applyAlignment="1">
      <alignment horizontal="center"/>
    </xf>
    <xf numFmtId="1" fontId="9" fillId="3" borderId="7"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wrapText="1"/>
    </xf>
    <xf numFmtId="0" fontId="6" fillId="3" borderId="5" xfId="0" applyFont="1" applyFill="1" applyBorder="1" applyAlignment="1">
      <alignment horizontal="center" vertical="center"/>
    </xf>
    <xf numFmtId="1" fontId="13" fillId="3" borderId="7" xfId="0" applyNumberFormat="1" applyFont="1" applyFill="1" applyBorder="1" applyAlignment="1">
      <alignment horizontal="center" vertical="center"/>
    </xf>
    <xf numFmtId="4" fontId="3" fillId="3" borderId="0" xfId="0" applyNumberFormat="1" applyFont="1" applyFill="1" applyAlignment="1">
      <alignment horizontal="center"/>
    </xf>
    <xf numFmtId="0" fontId="3" fillId="3" borderId="0" xfId="0" applyFont="1" applyFill="1"/>
    <xf numFmtId="0" fontId="13" fillId="3" borderId="0" xfId="0" applyFont="1" applyFill="1"/>
    <xf numFmtId="1" fontId="10" fillId="3" borderId="7" xfId="0" applyNumberFormat="1" applyFont="1" applyFill="1" applyBorder="1" applyAlignment="1">
      <alignment horizontal="center" vertical="center"/>
    </xf>
    <xf numFmtId="0" fontId="9" fillId="3" borderId="0" xfId="0" applyFont="1" applyFill="1" applyAlignment="1">
      <alignment horizontal="center"/>
    </xf>
    <xf numFmtId="2" fontId="5" fillId="3" borderId="4"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xf>
    <xf numFmtId="4" fontId="10" fillId="3" borderId="0" xfId="0" applyNumberFormat="1" applyFont="1" applyFill="1" applyBorder="1" applyAlignment="1">
      <alignment horizontal="center"/>
    </xf>
    <xf numFmtId="0" fontId="10" fillId="3" borderId="0" xfId="0" applyFont="1" applyFill="1" applyBorder="1"/>
    <xf numFmtId="1" fontId="10" fillId="3" borderId="10" xfId="0" applyNumberFormat="1" applyFont="1" applyFill="1" applyBorder="1" applyAlignment="1">
      <alignment horizontal="center" vertical="center"/>
    </xf>
    <xf numFmtId="2" fontId="5" fillId="3" borderId="5" xfId="2" applyNumberFormat="1" applyFont="1" applyFill="1" applyBorder="1" applyAlignment="1">
      <alignment horizontal="center" vertical="center" wrapText="1"/>
    </xf>
    <xf numFmtId="2" fontId="5" fillId="3" borderId="5" xfId="2" applyNumberFormat="1" applyFont="1" applyFill="1" applyBorder="1" applyAlignment="1">
      <alignment horizontal="center" vertical="center"/>
    </xf>
    <xf numFmtId="2" fontId="6" fillId="3" borderId="5" xfId="2" applyNumberFormat="1"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2" fontId="6" fillId="3" borderId="5" xfId="2"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2" fontId="6" fillId="3" borderId="5" xfId="0" applyNumberFormat="1" applyFont="1" applyFill="1" applyBorder="1" applyAlignment="1">
      <alignment horizontal="center" vertical="center"/>
    </xf>
    <xf numFmtId="2" fontId="7" fillId="3" borderId="5" xfId="0" applyNumberFormat="1" applyFont="1" applyFill="1" applyBorder="1" applyAlignment="1">
      <alignment horizontal="center" vertical="center"/>
    </xf>
    <xf numFmtId="1" fontId="10" fillId="3" borderId="0" xfId="0" applyNumberFormat="1" applyFont="1" applyFill="1" applyAlignment="1">
      <alignment horizontal="center" vertical="center"/>
    </xf>
    <xf numFmtId="1" fontId="9" fillId="3" borderId="0" xfId="0" applyNumberFormat="1" applyFont="1" applyFill="1" applyAlignment="1">
      <alignment vertical="center"/>
    </xf>
    <xf numFmtId="0" fontId="3" fillId="3" borderId="0" xfId="0" applyFont="1" applyFill="1" applyAlignment="1">
      <alignment horizontal="center" vertical="center"/>
    </xf>
    <xf numFmtId="0" fontId="9" fillId="3" borderId="0" xfId="0" applyFont="1" applyFill="1" applyAlignment="1">
      <alignment horizontal="center" vertical="center" wrapText="1"/>
    </xf>
    <xf numFmtId="0" fontId="11" fillId="3" borderId="0" xfId="0" applyFont="1" applyFill="1" applyBorder="1"/>
    <xf numFmtId="0" fontId="6" fillId="3" borderId="0" xfId="0" applyFont="1" applyFill="1" applyBorder="1" applyAlignment="1">
      <alignment horizontal="center"/>
    </xf>
    <xf numFmtId="0" fontId="7" fillId="3" borderId="0" xfId="0" applyFont="1" applyFill="1" applyBorder="1"/>
    <xf numFmtId="0" fontId="7" fillId="3" borderId="0" xfId="0" applyFont="1" applyFill="1"/>
    <xf numFmtId="0" fontId="7" fillId="3" borderId="5" xfId="0" applyFont="1" applyFill="1" applyBorder="1"/>
    <xf numFmtId="0" fontId="9" fillId="3" borderId="0" xfId="0" applyFont="1" applyFill="1" applyAlignment="1"/>
    <xf numFmtId="14" fontId="2" fillId="3" borderId="3"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7" fillId="3" borderId="0" xfId="0" applyFont="1" applyFill="1" applyAlignment="1">
      <alignment horizontal="center"/>
    </xf>
    <xf numFmtId="1" fontId="10" fillId="3" borderId="4" xfId="0" applyNumberFormat="1" applyFont="1" applyFill="1" applyBorder="1" applyAlignment="1">
      <alignment horizontal="center" vertical="center"/>
    </xf>
    <xf numFmtId="14" fontId="2" fillId="3" borderId="8" xfId="0" applyNumberFormat="1" applyFont="1" applyFill="1" applyBorder="1" applyAlignment="1">
      <alignment horizontal="center" vertical="center" wrapText="1"/>
    </xf>
    <xf numFmtId="1" fontId="10" fillId="3" borderId="6" xfId="0" applyNumberFormat="1" applyFont="1" applyFill="1" applyBorder="1" applyAlignment="1">
      <alignment horizontal="center" vertical="center"/>
    </xf>
    <xf numFmtId="0" fontId="10" fillId="3" borderId="5" xfId="0" applyFont="1" applyFill="1" applyBorder="1" applyAlignment="1">
      <alignment horizontal="center"/>
    </xf>
    <xf numFmtId="0" fontId="10" fillId="3" borderId="0" xfId="0" applyFont="1" applyFill="1" applyAlignment="1">
      <alignment horizontal="center"/>
    </xf>
    <xf numFmtId="0" fontId="9" fillId="3" borderId="0" xfId="0" applyFont="1" applyFill="1" applyBorder="1"/>
    <xf numFmtId="0" fontId="9" fillId="3" borderId="0" xfId="0" applyFont="1" applyFill="1" applyBorder="1" applyAlignment="1">
      <alignment horizontal="center"/>
    </xf>
    <xf numFmtId="4" fontId="9" fillId="3" borderId="0" xfId="0" applyNumberFormat="1" applyFont="1" applyFill="1" applyBorder="1" applyAlignment="1">
      <alignment horizontal="center"/>
    </xf>
    <xf numFmtId="0" fontId="11" fillId="3" borderId="0" xfId="0" applyFont="1" applyFill="1"/>
    <xf numFmtId="0" fontId="11" fillId="3" borderId="5" xfId="0" applyFont="1" applyFill="1" applyBorder="1"/>
    <xf numFmtId="0" fontId="6" fillId="3" borderId="5" xfId="0" applyFont="1" applyFill="1" applyBorder="1" applyAlignment="1">
      <alignment horizontal="center"/>
    </xf>
    <xf numFmtId="14" fontId="3" fillId="3" borderId="5" xfId="0" applyNumberFormat="1" applyFont="1" applyFill="1" applyBorder="1" applyAlignment="1">
      <alignment horizontal="center" vertical="center" wrapText="1"/>
    </xf>
    <xf numFmtId="4" fontId="10" fillId="3" borderId="0" xfId="0" applyNumberFormat="1" applyFont="1" applyFill="1" applyAlignment="1">
      <alignment horizont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 fontId="10" fillId="3" borderId="4" xfId="0" applyNumberFormat="1" applyFont="1" applyFill="1" applyBorder="1" applyAlignment="1">
      <alignment horizontal="center" vertical="center"/>
    </xf>
    <xf numFmtId="1" fontId="10" fillId="3" borderId="6" xfId="0" applyNumberFormat="1" applyFont="1" applyFill="1" applyBorder="1" applyAlignment="1">
      <alignment horizontal="center" vertical="center"/>
    </xf>
    <xf numFmtId="0" fontId="0" fillId="3" borderId="6" xfId="0" applyFill="1" applyBorder="1" applyAlignment="1">
      <alignment horizontal="center" vertical="center" wrapText="1"/>
    </xf>
    <xf numFmtId="14" fontId="3" fillId="3" borderId="7"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3" fillId="3" borderId="4" xfId="1" applyFont="1" applyFill="1" applyBorder="1" applyAlignment="1">
      <alignment horizontal="center" vertical="center" wrapText="1"/>
    </xf>
    <xf numFmtId="0" fontId="12" fillId="3" borderId="6" xfId="0"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1" fontId="9" fillId="3" borderId="4" xfId="0"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0" fontId="3" fillId="3" borderId="7" xfId="1" applyFont="1" applyFill="1" applyBorder="1" applyAlignment="1">
      <alignment horizontal="center" vertical="center" wrapText="1"/>
    </xf>
    <xf numFmtId="1" fontId="9" fillId="3" borderId="7" xfId="0" applyNumberFormat="1"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0" fillId="3" borderId="7" xfId="0" applyFill="1" applyBorder="1" applyAlignment="1">
      <alignment horizontal="center" vertical="center" wrapText="1"/>
    </xf>
    <xf numFmtId="1" fontId="10" fillId="3" borderId="7" xfId="0" applyNumberFormat="1" applyFont="1" applyFill="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5" xfId="1"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14" fontId="1" fillId="3" borderId="6"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14" fontId="1" fillId="3" borderId="3"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xf>
    <xf numFmtId="1" fontId="9" fillId="3" borderId="14"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4" fontId="3" fillId="3" borderId="4" xfId="1" applyNumberFormat="1" applyFont="1" applyFill="1" applyBorder="1" applyAlignment="1">
      <alignment horizontal="center" vertical="center" wrapText="1"/>
    </xf>
    <xf numFmtId="14" fontId="3" fillId="3" borderId="9" xfId="0"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4" fontId="10" fillId="3" borderId="0" xfId="0" applyNumberFormat="1" applyFont="1" applyFill="1" applyAlignment="1">
      <alignment horizontal="center"/>
    </xf>
    <xf numFmtId="0" fontId="13" fillId="3" borderId="7"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4" fontId="13" fillId="3" borderId="6" xfId="0" applyNumberFormat="1" applyFont="1" applyFill="1" applyBorder="1" applyAlignment="1">
      <alignment horizontal="center" vertical="center" wrapText="1"/>
    </xf>
    <xf numFmtId="0" fontId="13" fillId="3" borderId="4" xfId="2" applyFont="1" applyFill="1" applyBorder="1" applyAlignment="1">
      <alignment horizontal="center" vertical="center" wrapText="1"/>
    </xf>
    <xf numFmtId="0" fontId="13" fillId="3" borderId="6" xfId="2" applyFont="1" applyFill="1" applyBorder="1" applyAlignment="1">
      <alignment horizontal="center" vertical="center" wrapText="1"/>
    </xf>
    <xf numFmtId="14" fontId="13" fillId="3" borderId="7" xfId="0" applyNumberFormat="1" applyFont="1" applyFill="1" applyBorder="1" applyAlignment="1">
      <alignment horizontal="center" vertical="center" wrapText="1"/>
    </xf>
    <xf numFmtId="14" fontId="3" fillId="3" borderId="4" xfId="2" applyNumberFormat="1" applyFont="1" applyFill="1" applyBorder="1" applyAlignment="1">
      <alignment horizontal="center" vertical="center" wrapText="1"/>
    </xf>
    <xf numFmtId="14" fontId="3" fillId="3" borderId="7" xfId="2" applyNumberFormat="1" applyFont="1" applyFill="1" applyBorder="1" applyAlignment="1">
      <alignment horizontal="center" vertical="center" wrapText="1"/>
    </xf>
    <xf numFmtId="14" fontId="3" fillId="3" borderId="6" xfId="2" applyNumberFormat="1"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3"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0" fontId="0" fillId="3" borderId="12" xfId="0"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4" xfId="0" applyFont="1" applyFill="1" applyBorder="1" applyAlignment="1">
      <alignment horizontal="center" vertical="center"/>
    </xf>
    <xf numFmtId="0" fontId="9" fillId="3" borderId="6" xfId="0" applyFont="1" applyFill="1" applyBorder="1" applyAlignment="1">
      <alignment horizontal="center" vertical="center"/>
    </xf>
    <xf numFmtId="49" fontId="3" fillId="3" borderId="4"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wrapText="1"/>
    </xf>
    <xf numFmtId="0" fontId="9" fillId="3" borderId="7" xfId="0" applyFont="1" applyFill="1" applyBorder="1" applyAlignment="1">
      <alignment horizontal="center" vertical="center" wrapText="1"/>
    </xf>
    <xf numFmtId="14" fontId="13" fillId="3" borderId="5" xfId="0" applyNumberFormat="1" applyFont="1" applyFill="1" applyBorder="1" applyAlignment="1">
      <alignment horizontal="center" vertical="center" wrapText="1"/>
    </xf>
    <xf numFmtId="14" fontId="13" fillId="3" borderId="4" xfId="2" applyNumberFormat="1" applyFont="1" applyFill="1" applyBorder="1" applyAlignment="1">
      <alignment horizontal="center" vertical="center" wrapText="1"/>
    </xf>
    <xf numFmtId="14" fontId="13" fillId="3" borderId="7" xfId="2" applyNumberFormat="1" applyFont="1" applyFill="1" applyBorder="1" applyAlignment="1">
      <alignment horizontal="center" vertical="center" wrapText="1"/>
    </xf>
    <xf numFmtId="14" fontId="13" fillId="3" borderId="6" xfId="2" applyNumberFormat="1" applyFont="1" applyFill="1" applyBorder="1" applyAlignment="1">
      <alignment horizontal="center" vertical="center" wrapText="1"/>
    </xf>
    <xf numFmtId="0" fontId="13" fillId="3" borderId="7" xfId="2"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1" fontId="9" fillId="3" borderId="5" xfId="0" applyNumberFormat="1" applyFont="1" applyFill="1" applyBorder="1" applyAlignment="1">
      <alignment horizontal="center" vertical="center"/>
    </xf>
    <xf numFmtId="0" fontId="9" fillId="3" borderId="5" xfId="0" applyFont="1" applyFill="1" applyBorder="1" applyAlignment="1">
      <alignment horizontal="center" vertical="center"/>
    </xf>
    <xf numFmtId="0" fontId="13" fillId="3" borderId="5" xfId="2"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14" fontId="14" fillId="3" borderId="2" xfId="0" applyNumberFormat="1" applyFont="1" applyFill="1" applyBorder="1" applyAlignment="1">
      <alignment horizontal="center" vertical="center" wrapText="1"/>
    </xf>
    <xf numFmtId="14" fontId="14" fillId="3"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3" fillId="3" borderId="5" xfId="1" applyFont="1" applyFill="1" applyBorder="1" applyAlignment="1">
      <alignment horizontal="center" vertical="center" wrapText="1"/>
    </xf>
  </cellXfs>
  <cellStyles count="3">
    <cellStyle name="Гиперссылка" xfId="1" builtinId="8"/>
    <cellStyle name="Обычный" xfId="0" builtinId="0"/>
    <cellStyle name="Плохой"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_NOV~1/AppData/Local/Temp/svedeniya_o_tarifnuh_resheniyah_2015_goda_(otdel_vodu)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ВС"/>
      <sheetName val="ВО"/>
      <sheetName val="Лист1"/>
    </sheetNames>
    <sheetDataSet>
      <sheetData sheetId="0" refreshError="1">
        <row r="355">
          <cell r="D355" t="str">
            <v>Федеральное казенное учреждение "Исправительная колония №2 УФСИН по г.СПб и ЛО"</v>
          </cell>
        </row>
        <row r="359">
          <cell r="D359" t="str">
            <v>ОАО "Ленинградские областные коммунальные системы" (филиал "Тосненский водоканал")</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3"/>
  <sheetViews>
    <sheetView tabSelected="1" topLeftCell="B1" zoomScaleNormal="100" zoomScaleSheetLayoutView="110" workbookViewId="0">
      <pane ySplit="3" topLeftCell="A4" activePane="bottomLeft" state="frozen"/>
      <selection pane="bottomLeft" activeCell="S153" sqref="S153"/>
    </sheetView>
  </sheetViews>
  <sheetFormatPr defaultColWidth="9.140625" defaultRowHeight="15" x14ac:dyDescent="0.25"/>
  <cols>
    <col min="1" max="1" width="7.28515625" style="41" hidden="1" customWidth="1"/>
    <col min="2" max="2" width="13.42578125" style="4" customWidth="1"/>
    <col min="3" max="3" width="12.140625" style="4" customWidth="1"/>
    <col min="4" max="4" width="21.7109375" style="4" customWidth="1"/>
    <col min="5" max="5" width="31.140625" style="43" customWidth="1"/>
    <col min="6" max="6" width="33.140625" style="23" customWidth="1"/>
    <col min="7" max="7" width="37.42578125" style="43" customWidth="1"/>
    <col min="8" max="8" width="13.42578125" style="23" customWidth="1"/>
    <col min="9" max="9" width="15.140625" style="61" customWidth="1"/>
    <col min="10" max="10" width="13.140625" style="62" customWidth="1"/>
    <col min="11" max="11" width="12.7109375" style="63" customWidth="1"/>
    <col min="12" max="12" width="0" style="4" hidden="1" customWidth="1"/>
    <col min="13" max="13" width="1" style="4" hidden="1" customWidth="1"/>
    <col min="14" max="14" width="0.85546875" style="4" hidden="1" customWidth="1"/>
    <col min="15" max="15" width="0" style="4" hidden="1" customWidth="1"/>
    <col min="16" max="16" width="12.28515625" style="13" hidden="1" customWidth="1"/>
    <col min="17" max="16384" width="9.140625" style="4"/>
  </cols>
  <sheetData>
    <row r="1" spans="1:12" ht="26.25" customHeight="1" x14ac:dyDescent="0.25">
      <c r="B1" s="141" t="s">
        <v>388</v>
      </c>
      <c r="C1" s="142"/>
      <c r="D1" s="142"/>
      <c r="E1" s="142"/>
      <c r="F1" s="142"/>
      <c r="G1" s="142"/>
      <c r="H1" s="142"/>
      <c r="I1" s="142"/>
      <c r="J1" s="142"/>
      <c r="K1" s="116"/>
      <c r="L1" s="49"/>
    </row>
    <row r="2" spans="1:12" ht="24.75" customHeight="1" x14ac:dyDescent="0.25">
      <c r="A2" s="101" t="s">
        <v>299</v>
      </c>
      <c r="B2" s="104" t="s">
        <v>0</v>
      </c>
      <c r="C2" s="105"/>
      <c r="D2" s="105"/>
      <c r="E2" s="106" t="s">
        <v>1</v>
      </c>
      <c r="F2" s="108" t="s">
        <v>2</v>
      </c>
      <c r="G2" s="109"/>
      <c r="H2" s="106" t="s">
        <v>3</v>
      </c>
      <c r="I2" s="106" t="s">
        <v>4</v>
      </c>
      <c r="J2" s="104" t="s">
        <v>5</v>
      </c>
      <c r="K2" s="110"/>
      <c r="L2" s="23"/>
    </row>
    <row r="3" spans="1:12" ht="54" x14ac:dyDescent="0.25">
      <c r="A3" s="102"/>
      <c r="B3" s="6" t="s">
        <v>6</v>
      </c>
      <c r="C3" s="6" t="s">
        <v>238</v>
      </c>
      <c r="D3" s="6" t="s">
        <v>7</v>
      </c>
      <c r="E3" s="107"/>
      <c r="F3" s="50" t="s">
        <v>8</v>
      </c>
      <c r="G3" s="8" t="s">
        <v>9</v>
      </c>
      <c r="H3" s="107"/>
      <c r="I3" s="107"/>
      <c r="J3" s="6" t="s">
        <v>10</v>
      </c>
      <c r="K3" s="6" t="s">
        <v>11</v>
      </c>
    </row>
    <row r="4" spans="1:12" ht="15" customHeight="1" x14ac:dyDescent="0.25">
      <c r="A4" s="103" t="s">
        <v>286</v>
      </c>
      <c r="B4" s="103"/>
      <c r="C4" s="103"/>
      <c r="D4" s="103"/>
      <c r="E4" s="103"/>
      <c r="F4" s="103"/>
      <c r="G4" s="103"/>
      <c r="H4" s="103"/>
      <c r="I4" s="103"/>
      <c r="J4" s="103"/>
      <c r="K4" s="103"/>
    </row>
    <row r="5" spans="1:12" x14ac:dyDescent="0.25">
      <c r="A5" s="85">
        <v>1</v>
      </c>
      <c r="B5" s="91">
        <v>43413</v>
      </c>
      <c r="C5" s="100" t="s">
        <v>413</v>
      </c>
      <c r="D5" s="9" t="s">
        <v>390</v>
      </c>
      <c r="E5" s="83" t="s">
        <v>412</v>
      </c>
      <c r="F5" s="83" t="s">
        <v>12</v>
      </c>
      <c r="G5" s="83" t="s">
        <v>13</v>
      </c>
      <c r="H5" s="83" t="s">
        <v>14</v>
      </c>
      <c r="I5" s="10">
        <v>9.48</v>
      </c>
      <c r="J5" s="10" t="s">
        <v>274</v>
      </c>
      <c r="K5" s="10" t="s">
        <v>274</v>
      </c>
    </row>
    <row r="6" spans="1:12" x14ac:dyDescent="0.25">
      <c r="A6" s="88"/>
      <c r="B6" s="91"/>
      <c r="C6" s="100"/>
      <c r="D6" s="9" t="s">
        <v>391</v>
      </c>
      <c r="E6" s="83"/>
      <c r="F6" s="83"/>
      <c r="G6" s="83"/>
      <c r="H6" s="83"/>
      <c r="I6" s="10">
        <v>9.7100000000000009</v>
      </c>
      <c r="J6" s="10" t="s">
        <v>274</v>
      </c>
      <c r="K6" s="10" t="s">
        <v>274</v>
      </c>
    </row>
    <row r="7" spans="1:12" x14ac:dyDescent="0.25">
      <c r="A7" s="88"/>
      <c r="B7" s="91">
        <v>43427</v>
      </c>
      <c r="C7" s="100" t="s">
        <v>394</v>
      </c>
      <c r="D7" s="9" t="s">
        <v>390</v>
      </c>
      <c r="E7" s="83"/>
      <c r="F7" s="83"/>
      <c r="G7" s="83"/>
      <c r="H7" s="83" t="s">
        <v>15</v>
      </c>
      <c r="I7" s="10">
        <v>4.68</v>
      </c>
      <c r="J7" s="10" t="s">
        <v>274</v>
      </c>
      <c r="K7" s="10" t="s">
        <v>274</v>
      </c>
    </row>
    <row r="8" spans="1:12" x14ac:dyDescent="0.25">
      <c r="A8" s="86"/>
      <c r="B8" s="91"/>
      <c r="C8" s="100"/>
      <c r="D8" s="9" t="s">
        <v>391</v>
      </c>
      <c r="E8" s="83"/>
      <c r="F8" s="83"/>
      <c r="G8" s="83"/>
      <c r="H8" s="83"/>
      <c r="I8" s="10">
        <v>4.92</v>
      </c>
      <c r="J8" s="10" t="s">
        <v>274</v>
      </c>
      <c r="K8" s="10" t="s">
        <v>274</v>
      </c>
    </row>
    <row r="9" spans="1:12" ht="19.5" customHeight="1" x14ac:dyDescent="0.25">
      <c r="A9" s="11"/>
      <c r="B9" s="68" t="s">
        <v>415</v>
      </c>
      <c r="C9" s="80" t="s">
        <v>416</v>
      </c>
      <c r="D9" s="16" t="s">
        <v>390</v>
      </c>
      <c r="E9" s="66" t="s">
        <v>352</v>
      </c>
      <c r="F9" s="66" t="s">
        <v>12</v>
      </c>
      <c r="G9" s="66" t="s">
        <v>13</v>
      </c>
      <c r="H9" s="66" t="s">
        <v>16</v>
      </c>
      <c r="I9" s="10">
        <v>31.12</v>
      </c>
      <c r="J9" s="10">
        <v>19.37</v>
      </c>
      <c r="K9" s="12">
        <v>23.24</v>
      </c>
    </row>
    <row r="10" spans="1:12" ht="19.5" customHeight="1" x14ac:dyDescent="0.25">
      <c r="A10" s="11"/>
      <c r="B10" s="77"/>
      <c r="C10" s="87"/>
      <c r="D10" s="16" t="s">
        <v>391</v>
      </c>
      <c r="E10" s="70"/>
      <c r="F10" s="70"/>
      <c r="G10" s="67"/>
      <c r="H10" s="67"/>
      <c r="I10" s="10">
        <v>32.07</v>
      </c>
      <c r="J10" s="10">
        <v>19.760000000000002</v>
      </c>
      <c r="K10" s="12">
        <v>23.71</v>
      </c>
    </row>
    <row r="11" spans="1:12" ht="19.5" customHeight="1" x14ac:dyDescent="0.25">
      <c r="A11" s="11"/>
      <c r="B11" s="77" t="s">
        <v>407</v>
      </c>
      <c r="C11" s="87" t="s">
        <v>414</v>
      </c>
      <c r="D11" s="16" t="s">
        <v>390</v>
      </c>
      <c r="E11" s="70"/>
      <c r="F11" s="70"/>
      <c r="G11" s="66" t="s">
        <v>317</v>
      </c>
      <c r="H11" s="66" t="s">
        <v>16</v>
      </c>
      <c r="I11" s="10">
        <v>31.12</v>
      </c>
      <c r="J11" s="10">
        <v>26.31</v>
      </c>
      <c r="K11" s="12">
        <v>31.58</v>
      </c>
    </row>
    <row r="12" spans="1:12" ht="19.5" customHeight="1" x14ac:dyDescent="0.25">
      <c r="A12" s="11"/>
      <c r="B12" s="77"/>
      <c r="C12" s="87"/>
      <c r="D12" s="16" t="s">
        <v>391</v>
      </c>
      <c r="E12" s="70"/>
      <c r="F12" s="70"/>
      <c r="G12" s="67"/>
      <c r="H12" s="67"/>
      <c r="I12" s="10">
        <v>32.07</v>
      </c>
      <c r="J12" s="10">
        <v>26.84</v>
      </c>
      <c r="K12" s="12">
        <v>32.21</v>
      </c>
    </row>
    <row r="13" spans="1:12" ht="19.5" customHeight="1" x14ac:dyDescent="0.25">
      <c r="A13" s="11"/>
      <c r="B13" s="77" t="s">
        <v>407</v>
      </c>
      <c r="C13" s="87" t="s">
        <v>414</v>
      </c>
      <c r="D13" s="16" t="s">
        <v>390</v>
      </c>
      <c r="E13" s="70"/>
      <c r="F13" s="70"/>
      <c r="G13" s="66" t="s">
        <v>318</v>
      </c>
      <c r="H13" s="66" t="s">
        <v>16</v>
      </c>
      <c r="I13" s="10">
        <v>31.12</v>
      </c>
      <c r="J13" s="10">
        <v>26.09</v>
      </c>
      <c r="K13" s="12">
        <v>31.31</v>
      </c>
    </row>
    <row r="14" spans="1:12" ht="19.5" customHeight="1" x14ac:dyDescent="0.25">
      <c r="A14" s="11"/>
      <c r="B14" s="77"/>
      <c r="C14" s="87"/>
      <c r="D14" s="16" t="s">
        <v>391</v>
      </c>
      <c r="E14" s="70"/>
      <c r="F14" s="70"/>
      <c r="G14" s="67"/>
      <c r="H14" s="67"/>
      <c r="I14" s="10">
        <v>32.07</v>
      </c>
      <c r="J14" s="10">
        <v>26.61</v>
      </c>
      <c r="K14" s="12">
        <v>31.94</v>
      </c>
    </row>
    <row r="15" spans="1:12" ht="19.5" customHeight="1" x14ac:dyDescent="0.25">
      <c r="A15" s="11"/>
      <c r="B15" s="77" t="s">
        <v>407</v>
      </c>
      <c r="C15" s="87" t="s">
        <v>414</v>
      </c>
      <c r="D15" s="16" t="s">
        <v>390</v>
      </c>
      <c r="E15" s="70"/>
      <c r="F15" s="70"/>
      <c r="G15" s="66" t="s">
        <v>18</v>
      </c>
      <c r="H15" s="66" t="s">
        <v>16</v>
      </c>
      <c r="I15" s="10">
        <v>31.12</v>
      </c>
      <c r="J15" s="10">
        <v>12.93</v>
      </c>
      <c r="K15" s="12">
        <v>15.52</v>
      </c>
    </row>
    <row r="16" spans="1:12" ht="19.5" customHeight="1" x14ac:dyDescent="0.25">
      <c r="A16" s="11"/>
      <c r="B16" s="77"/>
      <c r="C16" s="87"/>
      <c r="D16" s="16" t="s">
        <v>391</v>
      </c>
      <c r="E16" s="70"/>
      <c r="F16" s="70"/>
      <c r="G16" s="67"/>
      <c r="H16" s="67"/>
      <c r="I16" s="10">
        <v>32.07</v>
      </c>
      <c r="J16" s="10">
        <v>14.87</v>
      </c>
      <c r="K16" s="12">
        <v>17.850000000000001</v>
      </c>
    </row>
    <row r="17" spans="1:16" ht="19.5" customHeight="1" x14ac:dyDescent="0.25">
      <c r="A17" s="11"/>
      <c r="B17" s="77" t="s">
        <v>407</v>
      </c>
      <c r="C17" s="87" t="s">
        <v>414</v>
      </c>
      <c r="D17" s="16" t="s">
        <v>390</v>
      </c>
      <c r="E17" s="70"/>
      <c r="F17" s="70"/>
      <c r="G17" s="66" t="s">
        <v>340</v>
      </c>
      <c r="H17" s="66" t="s">
        <v>16</v>
      </c>
      <c r="I17" s="10">
        <v>31.12</v>
      </c>
      <c r="J17" s="10">
        <v>26.09</v>
      </c>
      <c r="K17" s="12">
        <v>31.31</v>
      </c>
    </row>
    <row r="18" spans="1:16" ht="19.5" customHeight="1" x14ac:dyDescent="0.25">
      <c r="A18" s="11"/>
      <c r="B18" s="77"/>
      <c r="C18" s="87"/>
      <c r="D18" s="16" t="s">
        <v>391</v>
      </c>
      <c r="E18" s="70"/>
      <c r="F18" s="70"/>
      <c r="G18" s="67"/>
      <c r="H18" s="67"/>
      <c r="I18" s="10">
        <v>32.07</v>
      </c>
      <c r="J18" s="10">
        <v>26.61</v>
      </c>
      <c r="K18" s="12">
        <v>31.94</v>
      </c>
    </row>
    <row r="19" spans="1:16" ht="19.5" customHeight="1" x14ac:dyDescent="0.25">
      <c r="A19" s="11"/>
      <c r="B19" s="77" t="s">
        <v>407</v>
      </c>
      <c r="C19" s="87" t="s">
        <v>414</v>
      </c>
      <c r="D19" s="16" t="s">
        <v>390</v>
      </c>
      <c r="E19" s="70"/>
      <c r="F19" s="70"/>
      <c r="G19" s="66" t="s">
        <v>341</v>
      </c>
      <c r="H19" s="66" t="s">
        <v>16</v>
      </c>
      <c r="I19" s="10">
        <v>31.12</v>
      </c>
      <c r="J19" s="10">
        <v>20.3</v>
      </c>
      <c r="K19" s="10">
        <v>24.36</v>
      </c>
    </row>
    <row r="20" spans="1:16" ht="19.5" customHeight="1" x14ac:dyDescent="0.25">
      <c r="A20" s="11"/>
      <c r="B20" s="77"/>
      <c r="C20" s="87"/>
      <c r="D20" s="16" t="s">
        <v>391</v>
      </c>
      <c r="E20" s="70"/>
      <c r="F20" s="70"/>
      <c r="G20" s="67"/>
      <c r="H20" s="67"/>
      <c r="I20" s="10">
        <v>32.07</v>
      </c>
      <c r="J20" s="10">
        <v>20.71</v>
      </c>
      <c r="K20" s="12">
        <v>24.84</v>
      </c>
    </row>
    <row r="21" spans="1:16" ht="21.75" customHeight="1" x14ac:dyDescent="0.25">
      <c r="A21" s="11"/>
      <c r="B21" s="77" t="s">
        <v>407</v>
      </c>
      <c r="C21" s="87" t="s">
        <v>414</v>
      </c>
      <c r="D21" s="16" t="s">
        <v>390</v>
      </c>
      <c r="E21" s="70"/>
      <c r="F21" s="70"/>
      <c r="G21" s="66" t="s">
        <v>342</v>
      </c>
      <c r="H21" s="66" t="s">
        <v>16</v>
      </c>
      <c r="I21" s="10">
        <v>31.12</v>
      </c>
      <c r="J21" s="10">
        <v>26.31</v>
      </c>
      <c r="K21" s="12">
        <v>31.58</v>
      </c>
    </row>
    <row r="22" spans="1:16" ht="21.75" customHeight="1" x14ac:dyDescent="0.25">
      <c r="A22" s="14"/>
      <c r="B22" s="77"/>
      <c r="C22" s="87"/>
      <c r="D22" s="16" t="s">
        <v>391</v>
      </c>
      <c r="E22" s="70"/>
      <c r="F22" s="70"/>
      <c r="G22" s="67"/>
      <c r="H22" s="67"/>
      <c r="I22" s="10">
        <v>32.07</v>
      </c>
      <c r="J22" s="10">
        <v>26.84</v>
      </c>
      <c r="K22" s="12">
        <v>32.21</v>
      </c>
    </row>
    <row r="23" spans="1:16" ht="21.75" customHeight="1" x14ac:dyDescent="0.25">
      <c r="A23" s="14"/>
      <c r="B23" s="77" t="s">
        <v>407</v>
      </c>
      <c r="C23" s="87" t="s">
        <v>414</v>
      </c>
      <c r="D23" s="16" t="s">
        <v>390</v>
      </c>
      <c r="E23" s="70"/>
      <c r="F23" s="70"/>
      <c r="G23" s="66" t="s">
        <v>343</v>
      </c>
      <c r="H23" s="66" t="s">
        <v>16</v>
      </c>
      <c r="I23" s="10">
        <v>31.12</v>
      </c>
      <c r="J23" s="10">
        <v>26.09</v>
      </c>
      <c r="K23" s="12">
        <v>31.31</v>
      </c>
    </row>
    <row r="24" spans="1:16" ht="21.75" customHeight="1" x14ac:dyDescent="0.25">
      <c r="A24" s="14"/>
      <c r="B24" s="77"/>
      <c r="C24" s="87"/>
      <c r="D24" s="16" t="s">
        <v>391</v>
      </c>
      <c r="E24" s="70"/>
      <c r="F24" s="70"/>
      <c r="G24" s="67"/>
      <c r="H24" s="67"/>
      <c r="I24" s="10">
        <v>32.07</v>
      </c>
      <c r="J24" s="10">
        <v>26.61</v>
      </c>
      <c r="K24" s="12">
        <v>31.94</v>
      </c>
    </row>
    <row r="25" spans="1:16" ht="21.75" customHeight="1" x14ac:dyDescent="0.25">
      <c r="A25" s="14"/>
      <c r="B25" s="77" t="s">
        <v>407</v>
      </c>
      <c r="C25" s="87" t="s">
        <v>414</v>
      </c>
      <c r="D25" s="16" t="s">
        <v>390</v>
      </c>
      <c r="E25" s="70"/>
      <c r="F25" s="70"/>
      <c r="G25" s="66" t="s">
        <v>17</v>
      </c>
      <c r="H25" s="66" t="s">
        <v>16</v>
      </c>
      <c r="I25" s="10">
        <v>31.12</v>
      </c>
      <c r="J25" s="10">
        <v>15.82</v>
      </c>
      <c r="K25" s="12">
        <v>18.989999999999998</v>
      </c>
    </row>
    <row r="26" spans="1:16" ht="21.75" customHeight="1" x14ac:dyDescent="0.25">
      <c r="A26" s="14"/>
      <c r="B26" s="77"/>
      <c r="C26" s="87"/>
      <c r="D26" s="16" t="s">
        <v>391</v>
      </c>
      <c r="E26" s="70"/>
      <c r="F26" s="70"/>
      <c r="G26" s="67"/>
      <c r="H26" s="67"/>
      <c r="I26" s="10">
        <v>32.07</v>
      </c>
      <c r="J26" s="10">
        <v>16.14</v>
      </c>
      <c r="K26" s="12">
        <v>19.37</v>
      </c>
    </row>
    <row r="27" spans="1:16" ht="21.75" customHeight="1" x14ac:dyDescent="0.25">
      <c r="A27" s="14"/>
      <c r="B27" s="77" t="s">
        <v>407</v>
      </c>
      <c r="C27" s="87" t="s">
        <v>414</v>
      </c>
      <c r="D27" s="16" t="s">
        <v>390</v>
      </c>
      <c r="E27" s="70"/>
      <c r="F27" s="70"/>
      <c r="G27" s="66" t="s">
        <v>217</v>
      </c>
      <c r="H27" s="66" t="s">
        <v>16</v>
      </c>
      <c r="I27" s="10">
        <v>31.12</v>
      </c>
      <c r="J27" s="10">
        <v>23.35</v>
      </c>
      <c r="K27" s="12">
        <v>28.02</v>
      </c>
    </row>
    <row r="28" spans="1:16" ht="21.75" customHeight="1" x14ac:dyDescent="0.25">
      <c r="A28" s="14"/>
      <c r="B28" s="69"/>
      <c r="C28" s="82"/>
      <c r="D28" s="16" t="s">
        <v>391</v>
      </c>
      <c r="E28" s="67"/>
      <c r="F28" s="67"/>
      <c r="G28" s="67"/>
      <c r="H28" s="67"/>
      <c r="I28" s="10">
        <v>32.07</v>
      </c>
      <c r="J28" s="10">
        <v>23.82</v>
      </c>
      <c r="K28" s="12">
        <v>28.58</v>
      </c>
    </row>
    <row r="29" spans="1:16" ht="22.5" customHeight="1" x14ac:dyDescent="0.25">
      <c r="A29" s="85"/>
      <c r="B29" s="68" t="s">
        <v>407</v>
      </c>
      <c r="C29" s="80" t="s">
        <v>414</v>
      </c>
      <c r="D29" s="16" t="s">
        <v>390</v>
      </c>
      <c r="E29" s="66" t="s">
        <v>75</v>
      </c>
      <c r="F29" s="66" t="s">
        <v>12</v>
      </c>
      <c r="G29" s="66" t="s">
        <v>20</v>
      </c>
      <c r="H29" s="66" t="s">
        <v>16</v>
      </c>
      <c r="I29" s="10">
        <v>29.51</v>
      </c>
      <c r="J29" s="10">
        <v>16.670000000000002</v>
      </c>
      <c r="K29" s="12">
        <v>20</v>
      </c>
    </row>
    <row r="30" spans="1:16" ht="21" customHeight="1" x14ac:dyDescent="0.25">
      <c r="A30" s="86"/>
      <c r="B30" s="69"/>
      <c r="C30" s="82"/>
      <c r="D30" s="9" t="s">
        <v>391</v>
      </c>
      <c r="E30" s="67"/>
      <c r="F30" s="67"/>
      <c r="G30" s="67"/>
      <c r="H30" s="67"/>
      <c r="I30" s="10">
        <v>31.5</v>
      </c>
      <c r="J30" s="10">
        <v>17</v>
      </c>
      <c r="K30" s="12">
        <v>20.399999999999999</v>
      </c>
      <c r="P30" s="13">
        <f t="shared" ref="P30:P71" si="0">I30/I29*100</f>
        <v>106.74347678752964</v>
      </c>
    </row>
    <row r="31" spans="1:16" x14ac:dyDescent="0.25">
      <c r="A31" s="71" t="s">
        <v>287</v>
      </c>
      <c r="B31" s="72"/>
      <c r="C31" s="72"/>
      <c r="D31" s="72"/>
      <c r="E31" s="72"/>
      <c r="F31" s="72"/>
      <c r="G31" s="72"/>
      <c r="H31" s="72"/>
      <c r="I31" s="72"/>
      <c r="J31" s="72"/>
      <c r="K31" s="73"/>
    </row>
    <row r="32" spans="1:16" ht="72.75" customHeight="1" x14ac:dyDescent="0.25">
      <c r="A32" s="85">
        <f>A29+1</f>
        <v>1</v>
      </c>
      <c r="B32" s="68" t="s">
        <v>399</v>
      </c>
      <c r="C32" s="68" t="s">
        <v>489</v>
      </c>
      <c r="D32" s="16" t="s">
        <v>390</v>
      </c>
      <c r="E32" s="66" t="s">
        <v>215</v>
      </c>
      <c r="F32" s="66" t="s">
        <v>228</v>
      </c>
      <c r="G32" s="66" t="s">
        <v>307</v>
      </c>
      <c r="H32" s="66" t="s">
        <v>16</v>
      </c>
      <c r="I32" s="10">
        <v>32.770000000000003</v>
      </c>
      <c r="J32" s="10">
        <v>28.74</v>
      </c>
      <c r="K32" s="12">
        <v>34.479999999999997</v>
      </c>
    </row>
    <row r="33" spans="1:16" ht="68.25" customHeight="1" x14ac:dyDescent="0.25">
      <c r="A33" s="86"/>
      <c r="B33" s="69"/>
      <c r="C33" s="69"/>
      <c r="D33" s="9" t="s">
        <v>391</v>
      </c>
      <c r="E33" s="67"/>
      <c r="F33" s="67"/>
      <c r="G33" s="67"/>
      <c r="H33" s="67"/>
      <c r="I33" s="10">
        <v>33.49</v>
      </c>
      <c r="J33" s="10">
        <v>29.32</v>
      </c>
      <c r="K33" s="12">
        <v>35.17</v>
      </c>
      <c r="P33" s="13">
        <f t="shared" si="0"/>
        <v>102.1971315227342</v>
      </c>
    </row>
    <row r="34" spans="1:16" x14ac:dyDescent="0.25">
      <c r="A34" s="71" t="s">
        <v>288</v>
      </c>
      <c r="B34" s="72"/>
      <c r="C34" s="72"/>
      <c r="D34" s="72"/>
      <c r="E34" s="72"/>
      <c r="F34" s="72"/>
      <c r="G34" s="72"/>
      <c r="H34" s="72"/>
      <c r="I34" s="72"/>
      <c r="J34" s="72"/>
      <c r="K34" s="73"/>
    </row>
    <row r="35" spans="1:16" ht="22.5" customHeight="1" x14ac:dyDescent="0.25">
      <c r="A35" s="85" t="e">
        <f>#REF!+1</f>
        <v>#REF!</v>
      </c>
      <c r="B35" s="68">
        <v>43419</v>
      </c>
      <c r="C35" s="68" t="s">
        <v>490</v>
      </c>
      <c r="D35" s="16" t="s">
        <v>390</v>
      </c>
      <c r="E35" s="66" t="s">
        <v>25</v>
      </c>
      <c r="F35" s="83" t="s">
        <v>21</v>
      </c>
      <c r="G35" s="66" t="s">
        <v>22</v>
      </c>
      <c r="H35" s="83" t="s">
        <v>16</v>
      </c>
      <c r="I35" s="10">
        <v>12.79</v>
      </c>
      <c r="J35" s="10" t="s">
        <v>271</v>
      </c>
      <c r="K35" s="10" t="s">
        <v>271</v>
      </c>
    </row>
    <row r="36" spans="1:16" x14ac:dyDescent="0.25">
      <c r="A36" s="86"/>
      <c r="B36" s="69"/>
      <c r="C36" s="69"/>
      <c r="D36" s="9" t="s">
        <v>391</v>
      </c>
      <c r="E36" s="67"/>
      <c r="F36" s="83"/>
      <c r="G36" s="67"/>
      <c r="H36" s="83"/>
      <c r="I36" s="10">
        <v>13.38</v>
      </c>
      <c r="J36" s="10" t="s">
        <v>271</v>
      </c>
      <c r="K36" s="10" t="s">
        <v>271</v>
      </c>
      <c r="P36" s="13">
        <f t="shared" si="0"/>
        <v>104.61297888975764</v>
      </c>
    </row>
    <row r="37" spans="1:16" x14ac:dyDescent="0.25">
      <c r="A37" s="85" t="e">
        <f>A35+1</f>
        <v>#REF!</v>
      </c>
      <c r="B37" s="68">
        <v>43398</v>
      </c>
      <c r="C37" s="68" t="s">
        <v>491</v>
      </c>
      <c r="D37" s="16" t="s">
        <v>390</v>
      </c>
      <c r="E37" s="66" t="s">
        <v>26</v>
      </c>
      <c r="F37" s="66" t="s">
        <v>21</v>
      </c>
      <c r="G37" s="66" t="s">
        <v>27</v>
      </c>
      <c r="H37" s="83" t="s">
        <v>15</v>
      </c>
      <c r="I37" s="10">
        <v>5.68</v>
      </c>
      <c r="J37" s="10" t="s">
        <v>271</v>
      </c>
      <c r="K37" s="10" t="s">
        <v>271</v>
      </c>
    </row>
    <row r="38" spans="1:16" x14ac:dyDescent="0.25">
      <c r="A38" s="88"/>
      <c r="B38" s="77"/>
      <c r="C38" s="77"/>
      <c r="D38" s="9" t="s">
        <v>391</v>
      </c>
      <c r="E38" s="70"/>
      <c r="F38" s="70"/>
      <c r="G38" s="70"/>
      <c r="H38" s="83"/>
      <c r="I38" s="10">
        <v>6.07</v>
      </c>
      <c r="J38" s="10" t="s">
        <v>271</v>
      </c>
      <c r="K38" s="10" t="s">
        <v>271</v>
      </c>
      <c r="P38" s="13">
        <f t="shared" si="0"/>
        <v>106.86619718309859</v>
      </c>
    </row>
    <row r="39" spans="1:16" x14ac:dyDescent="0.25">
      <c r="A39" s="88"/>
      <c r="B39" s="77"/>
      <c r="C39" s="77"/>
      <c r="D39" s="16" t="s">
        <v>390</v>
      </c>
      <c r="E39" s="70"/>
      <c r="F39" s="70"/>
      <c r="G39" s="70"/>
      <c r="H39" s="66" t="s">
        <v>14</v>
      </c>
      <c r="I39" s="10">
        <v>5.46</v>
      </c>
      <c r="J39" s="10" t="s">
        <v>271</v>
      </c>
      <c r="K39" s="10" t="s">
        <v>271</v>
      </c>
    </row>
    <row r="40" spans="1:16" x14ac:dyDescent="0.25">
      <c r="A40" s="86"/>
      <c r="B40" s="69"/>
      <c r="C40" s="69"/>
      <c r="D40" s="9" t="s">
        <v>391</v>
      </c>
      <c r="E40" s="67"/>
      <c r="F40" s="67"/>
      <c r="G40" s="67"/>
      <c r="H40" s="67"/>
      <c r="I40" s="10">
        <v>5.71</v>
      </c>
      <c r="J40" s="10" t="s">
        <v>271</v>
      </c>
      <c r="K40" s="10" t="s">
        <v>271</v>
      </c>
      <c r="P40" s="13">
        <f t="shared" si="0"/>
        <v>104.57875457875458</v>
      </c>
    </row>
    <row r="41" spans="1:16" x14ac:dyDescent="0.25">
      <c r="A41" s="111" t="e">
        <f>A37+1</f>
        <v>#REF!</v>
      </c>
      <c r="B41" s="91">
        <v>43454</v>
      </c>
      <c r="C41" s="91" t="s">
        <v>492</v>
      </c>
      <c r="D41" s="16" t="s">
        <v>390</v>
      </c>
      <c r="E41" s="83" t="s">
        <v>352</v>
      </c>
      <c r="F41" s="83" t="s">
        <v>21</v>
      </c>
      <c r="G41" s="89" t="s">
        <v>27</v>
      </c>
      <c r="H41" s="66" t="s">
        <v>16</v>
      </c>
      <c r="I41" s="10">
        <v>54.3</v>
      </c>
      <c r="J41" s="10">
        <v>18.440000000000001</v>
      </c>
      <c r="K41" s="12">
        <v>22.13</v>
      </c>
    </row>
    <row r="42" spans="1:16" x14ac:dyDescent="0.25">
      <c r="A42" s="112"/>
      <c r="B42" s="91"/>
      <c r="C42" s="91"/>
      <c r="D42" s="9" t="s">
        <v>391</v>
      </c>
      <c r="E42" s="83"/>
      <c r="F42" s="83"/>
      <c r="G42" s="90"/>
      <c r="H42" s="67"/>
      <c r="I42" s="10">
        <v>55.41</v>
      </c>
      <c r="J42" s="10">
        <v>18.809999999999999</v>
      </c>
      <c r="K42" s="12">
        <v>22.57</v>
      </c>
      <c r="P42" s="13">
        <f t="shared" si="0"/>
        <v>102.04419889502762</v>
      </c>
    </row>
    <row r="43" spans="1:16" ht="27" customHeight="1" x14ac:dyDescent="0.25">
      <c r="A43" s="112"/>
      <c r="B43" s="91"/>
      <c r="C43" s="91"/>
      <c r="D43" s="16" t="s">
        <v>390</v>
      </c>
      <c r="E43" s="83"/>
      <c r="F43" s="83"/>
      <c r="G43" s="89" t="s">
        <v>23</v>
      </c>
      <c r="H43" s="66" t="s">
        <v>16</v>
      </c>
      <c r="I43" s="10">
        <v>54.3</v>
      </c>
      <c r="J43" s="10">
        <v>19.7</v>
      </c>
      <c r="K43" s="12">
        <v>23.64</v>
      </c>
    </row>
    <row r="44" spans="1:16" ht="24.75" customHeight="1" x14ac:dyDescent="0.25">
      <c r="A44" s="112"/>
      <c r="B44" s="91"/>
      <c r="C44" s="91"/>
      <c r="D44" s="9" t="s">
        <v>391</v>
      </c>
      <c r="E44" s="83"/>
      <c r="F44" s="83"/>
      <c r="G44" s="90"/>
      <c r="H44" s="67"/>
      <c r="I44" s="10">
        <v>55.41</v>
      </c>
      <c r="J44" s="10">
        <v>20.09</v>
      </c>
      <c r="K44" s="10">
        <v>24.11</v>
      </c>
      <c r="P44" s="13">
        <f t="shared" si="0"/>
        <v>102.04419889502762</v>
      </c>
    </row>
    <row r="45" spans="1:16" ht="26.25" customHeight="1" x14ac:dyDescent="0.25">
      <c r="A45" s="112"/>
      <c r="B45" s="91"/>
      <c r="C45" s="91"/>
      <c r="D45" s="16" t="s">
        <v>390</v>
      </c>
      <c r="E45" s="83"/>
      <c r="F45" s="83"/>
      <c r="G45" s="89" t="s">
        <v>275</v>
      </c>
      <c r="H45" s="66" t="s">
        <v>16</v>
      </c>
      <c r="I45" s="10">
        <v>54.3</v>
      </c>
      <c r="J45" s="10">
        <v>20.39</v>
      </c>
      <c r="K45" s="10">
        <v>24.47</v>
      </c>
    </row>
    <row r="46" spans="1:16" x14ac:dyDescent="0.25">
      <c r="A46" s="112"/>
      <c r="B46" s="91"/>
      <c r="C46" s="91"/>
      <c r="D46" s="9" t="s">
        <v>391</v>
      </c>
      <c r="E46" s="83"/>
      <c r="F46" s="83"/>
      <c r="G46" s="90"/>
      <c r="H46" s="67"/>
      <c r="I46" s="10">
        <v>55.41</v>
      </c>
      <c r="J46" s="10">
        <v>20.8</v>
      </c>
      <c r="K46" s="10">
        <v>24.96</v>
      </c>
      <c r="P46" s="13">
        <f t="shared" si="0"/>
        <v>102.04419889502762</v>
      </c>
    </row>
    <row r="47" spans="1:16" x14ac:dyDescent="0.25">
      <c r="A47" s="112"/>
      <c r="B47" s="91"/>
      <c r="C47" s="91"/>
      <c r="D47" s="16" t="s">
        <v>390</v>
      </c>
      <c r="E47" s="83"/>
      <c r="F47" s="83"/>
      <c r="G47" s="89" t="s">
        <v>276</v>
      </c>
      <c r="H47" s="66" t="s">
        <v>16</v>
      </c>
      <c r="I47" s="10">
        <v>54.3</v>
      </c>
      <c r="J47" s="10">
        <v>32.57</v>
      </c>
      <c r="K47" s="10">
        <v>39.08</v>
      </c>
    </row>
    <row r="48" spans="1:16" x14ac:dyDescent="0.25">
      <c r="A48" s="112"/>
      <c r="B48" s="91"/>
      <c r="C48" s="91"/>
      <c r="D48" s="9" t="s">
        <v>391</v>
      </c>
      <c r="E48" s="83"/>
      <c r="F48" s="83"/>
      <c r="G48" s="90"/>
      <c r="H48" s="67"/>
      <c r="I48" s="10">
        <v>55.41</v>
      </c>
      <c r="J48" s="10">
        <v>33.22</v>
      </c>
      <c r="K48" s="10">
        <v>39.86</v>
      </c>
      <c r="P48" s="13">
        <f t="shared" si="0"/>
        <v>102.04419889502762</v>
      </c>
    </row>
    <row r="49" spans="1:16" x14ac:dyDescent="0.25">
      <c r="A49" s="112"/>
      <c r="B49" s="91"/>
      <c r="C49" s="91"/>
      <c r="D49" s="16" t="s">
        <v>390</v>
      </c>
      <c r="E49" s="83"/>
      <c r="F49" s="83"/>
      <c r="G49" s="89" t="s">
        <v>277</v>
      </c>
      <c r="H49" s="66" t="s">
        <v>16</v>
      </c>
      <c r="I49" s="10">
        <v>54.3</v>
      </c>
      <c r="J49" s="10">
        <v>32.57</v>
      </c>
      <c r="K49" s="10">
        <v>39.08</v>
      </c>
    </row>
    <row r="50" spans="1:16" x14ac:dyDescent="0.25">
      <c r="A50" s="112"/>
      <c r="B50" s="91"/>
      <c r="C50" s="91"/>
      <c r="D50" s="9" t="s">
        <v>391</v>
      </c>
      <c r="E50" s="83"/>
      <c r="F50" s="83"/>
      <c r="G50" s="90"/>
      <c r="H50" s="67"/>
      <c r="I50" s="10">
        <v>55.41</v>
      </c>
      <c r="J50" s="10">
        <v>33.22</v>
      </c>
      <c r="K50" s="10">
        <v>39.86</v>
      </c>
      <c r="P50" s="13">
        <f t="shared" si="0"/>
        <v>102.04419889502762</v>
      </c>
    </row>
    <row r="51" spans="1:16" ht="21" customHeight="1" x14ac:dyDescent="0.25">
      <c r="A51" s="112"/>
      <c r="B51" s="91"/>
      <c r="C51" s="91"/>
      <c r="D51" s="16" t="s">
        <v>390</v>
      </c>
      <c r="E51" s="83"/>
      <c r="F51" s="83"/>
      <c r="G51" s="89" t="s">
        <v>278</v>
      </c>
      <c r="H51" s="66" t="s">
        <v>16</v>
      </c>
      <c r="I51" s="10">
        <v>54.3</v>
      </c>
      <c r="J51" s="10">
        <v>18.309999999999999</v>
      </c>
      <c r="K51" s="10">
        <v>21.98</v>
      </c>
    </row>
    <row r="52" spans="1:16" x14ac:dyDescent="0.25">
      <c r="A52" s="112"/>
      <c r="B52" s="91"/>
      <c r="C52" s="91"/>
      <c r="D52" s="9" t="s">
        <v>391</v>
      </c>
      <c r="E52" s="83"/>
      <c r="F52" s="83"/>
      <c r="G52" s="90"/>
      <c r="H52" s="67"/>
      <c r="I52" s="10">
        <v>55.41</v>
      </c>
      <c r="J52" s="10">
        <v>18.68</v>
      </c>
      <c r="K52" s="10">
        <v>22.42</v>
      </c>
      <c r="P52" s="13">
        <f t="shared" si="0"/>
        <v>102.04419889502762</v>
      </c>
    </row>
    <row r="53" spans="1:16" x14ac:dyDescent="0.25">
      <c r="A53" s="112"/>
      <c r="B53" s="91"/>
      <c r="C53" s="91"/>
      <c r="D53" s="16" t="s">
        <v>390</v>
      </c>
      <c r="E53" s="83"/>
      <c r="F53" s="83"/>
      <c r="G53" s="89" t="s">
        <v>308</v>
      </c>
      <c r="H53" s="66" t="s">
        <v>16</v>
      </c>
      <c r="I53" s="10">
        <v>54.3</v>
      </c>
      <c r="J53" s="10">
        <v>36.200000000000003</v>
      </c>
      <c r="K53" s="12">
        <v>43.44</v>
      </c>
    </row>
    <row r="54" spans="1:16" x14ac:dyDescent="0.25">
      <c r="A54" s="112"/>
      <c r="B54" s="91"/>
      <c r="C54" s="91"/>
      <c r="D54" s="9" t="s">
        <v>391</v>
      </c>
      <c r="E54" s="83"/>
      <c r="F54" s="83"/>
      <c r="G54" s="90"/>
      <c r="H54" s="67"/>
      <c r="I54" s="10">
        <v>55.41</v>
      </c>
      <c r="J54" s="10">
        <v>36.92</v>
      </c>
      <c r="K54" s="12">
        <v>44.31</v>
      </c>
      <c r="P54" s="13">
        <f t="shared" si="0"/>
        <v>102.04419889502762</v>
      </c>
    </row>
    <row r="55" spans="1:16" x14ac:dyDescent="0.25">
      <c r="A55" s="112"/>
      <c r="B55" s="91"/>
      <c r="C55" s="91"/>
      <c r="D55" s="16" t="s">
        <v>390</v>
      </c>
      <c r="E55" s="83"/>
      <c r="F55" s="83"/>
      <c r="G55" s="89" t="s">
        <v>251</v>
      </c>
      <c r="H55" s="66" t="s">
        <v>16</v>
      </c>
      <c r="I55" s="10">
        <v>54.3</v>
      </c>
      <c r="J55" s="10">
        <v>32.57</v>
      </c>
      <c r="K55" s="12">
        <v>39.08</v>
      </c>
    </row>
    <row r="56" spans="1:16" x14ac:dyDescent="0.25">
      <c r="A56" s="113"/>
      <c r="B56" s="91"/>
      <c r="C56" s="91"/>
      <c r="D56" s="9" t="s">
        <v>391</v>
      </c>
      <c r="E56" s="83"/>
      <c r="F56" s="83"/>
      <c r="G56" s="90"/>
      <c r="H56" s="67"/>
      <c r="I56" s="10">
        <v>55.41</v>
      </c>
      <c r="J56" s="10">
        <v>33.22</v>
      </c>
      <c r="K56" s="12">
        <v>39.86</v>
      </c>
      <c r="P56" s="13">
        <f t="shared" si="0"/>
        <v>102.04419889502762</v>
      </c>
    </row>
    <row r="57" spans="1:16" x14ac:dyDescent="0.25">
      <c r="A57" s="15"/>
      <c r="B57" s="91"/>
      <c r="C57" s="91"/>
      <c r="D57" s="16" t="s">
        <v>390</v>
      </c>
      <c r="E57" s="83"/>
      <c r="F57" s="83"/>
      <c r="G57" s="66" t="s">
        <v>353</v>
      </c>
      <c r="H57" s="66" t="s">
        <v>16</v>
      </c>
      <c r="I57" s="10">
        <v>54.3</v>
      </c>
      <c r="J57" s="10">
        <v>21.46</v>
      </c>
      <c r="K57" s="12">
        <v>25.75</v>
      </c>
    </row>
    <row r="58" spans="1:16" x14ac:dyDescent="0.25">
      <c r="A58" s="15"/>
      <c r="B58" s="91"/>
      <c r="C58" s="91"/>
      <c r="D58" s="9" t="s">
        <v>391</v>
      </c>
      <c r="E58" s="83"/>
      <c r="F58" s="83"/>
      <c r="G58" s="67"/>
      <c r="H58" s="67"/>
      <c r="I58" s="10">
        <v>55.41</v>
      </c>
      <c r="J58" s="10">
        <v>21.89</v>
      </c>
      <c r="K58" s="12">
        <v>26.26</v>
      </c>
    </row>
    <row r="59" spans="1:16" x14ac:dyDescent="0.25">
      <c r="A59" s="15"/>
      <c r="B59" s="91"/>
      <c r="C59" s="91"/>
      <c r="D59" s="16" t="s">
        <v>390</v>
      </c>
      <c r="E59" s="83"/>
      <c r="F59" s="83"/>
      <c r="G59" s="66" t="s">
        <v>22</v>
      </c>
      <c r="H59" s="66" t="s">
        <v>16</v>
      </c>
      <c r="I59" s="10">
        <v>54.3</v>
      </c>
      <c r="J59" s="10">
        <v>24.47</v>
      </c>
      <c r="K59" s="12">
        <v>29.36</v>
      </c>
    </row>
    <row r="60" spans="1:16" x14ac:dyDescent="0.25">
      <c r="A60" s="15"/>
      <c r="B60" s="91"/>
      <c r="C60" s="91"/>
      <c r="D60" s="9" t="s">
        <v>391</v>
      </c>
      <c r="E60" s="83"/>
      <c r="F60" s="83"/>
      <c r="G60" s="67"/>
      <c r="H60" s="67"/>
      <c r="I60" s="10">
        <v>55.41</v>
      </c>
      <c r="J60" s="10">
        <v>24.96</v>
      </c>
      <c r="K60" s="12">
        <v>29.95</v>
      </c>
    </row>
    <row r="61" spans="1:16" x14ac:dyDescent="0.25">
      <c r="A61" s="15"/>
      <c r="B61" s="91"/>
      <c r="C61" s="91"/>
      <c r="D61" s="16" t="s">
        <v>390</v>
      </c>
      <c r="E61" s="83"/>
      <c r="F61" s="83"/>
      <c r="G61" s="66" t="s">
        <v>24</v>
      </c>
      <c r="H61" s="66" t="s">
        <v>16</v>
      </c>
      <c r="I61" s="10">
        <v>54.3</v>
      </c>
      <c r="J61" s="10">
        <v>26.92</v>
      </c>
      <c r="K61" s="12">
        <v>32.31</v>
      </c>
    </row>
    <row r="62" spans="1:16" x14ac:dyDescent="0.25">
      <c r="A62" s="15"/>
      <c r="B62" s="91"/>
      <c r="C62" s="91"/>
      <c r="D62" s="9" t="s">
        <v>391</v>
      </c>
      <c r="E62" s="83"/>
      <c r="F62" s="83"/>
      <c r="G62" s="67"/>
      <c r="H62" s="67"/>
      <c r="I62" s="10">
        <v>55.41</v>
      </c>
      <c r="J62" s="10">
        <v>27.46</v>
      </c>
      <c r="K62" s="12">
        <v>32.950000000000003</v>
      </c>
    </row>
    <row r="63" spans="1:16" ht="15" customHeight="1" x14ac:dyDescent="0.25">
      <c r="A63" s="71" t="s">
        <v>270</v>
      </c>
      <c r="B63" s="72"/>
      <c r="C63" s="72"/>
      <c r="D63" s="72"/>
      <c r="E63" s="72"/>
      <c r="F63" s="72"/>
      <c r="G63" s="72"/>
      <c r="H63" s="72"/>
      <c r="I63" s="72"/>
      <c r="J63" s="72"/>
      <c r="K63" s="73"/>
    </row>
    <row r="64" spans="1:16" x14ac:dyDescent="0.25">
      <c r="A64" s="85" t="e">
        <f>A41+1</f>
        <v>#REF!</v>
      </c>
      <c r="B64" s="68">
        <v>43413</v>
      </c>
      <c r="C64" s="68" t="s">
        <v>469</v>
      </c>
      <c r="D64" s="16" t="s">
        <v>390</v>
      </c>
      <c r="E64" s="66" t="s">
        <v>28</v>
      </c>
      <c r="F64" s="66" t="s">
        <v>29</v>
      </c>
      <c r="G64" s="66" t="s">
        <v>30</v>
      </c>
      <c r="H64" s="66" t="s">
        <v>58</v>
      </c>
      <c r="I64" s="10">
        <v>18.11</v>
      </c>
      <c r="J64" s="10" t="s">
        <v>271</v>
      </c>
      <c r="K64" s="12" t="s">
        <v>271</v>
      </c>
    </row>
    <row r="65" spans="1:16" x14ac:dyDescent="0.25">
      <c r="A65" s="86"/>
      <c r="B65" s="69"/>
      <c r="C65" s="69"/>
      <c r="D65" s="9" t="s">
        <v>391</v>
      </c>
      <c r="E65" s="67"/>
      <c r="F65" s="67"/>
      <c r="G65" s="67"/>
      <c r="H65" s="67"/>
      <c r="I65" s="10">
        <v>18.11</v>
      </c>
      <c r="J65" s="10" t="s">
        <v>271</v>
      </c>
      <c r="K65" s="12" t="s">
        <v>271</v>
      </c>
      <c r="P65" s="13">
        <f t="shared" si="0"/>
        <v>100</v>
      </c>
    </row>
    <row r="66" spans="1:16" x14ac:dyDescent="0.25">
      <c r="A66" s="85" t="e">
        <f>A64+1</f>
        <v>#REF!</v>
      </c>
      <c r="B66" s="68" t="s">
        <v>452</v>
      </c>
      <c r="C66" s="68" t="s">
        <v>470</v>
      </c>
      <c r="D66" s="16" t="s">
        <v>390</v>
      </c>
      <c r="E66" s="66" t="s">
        <v>326</v>
      </c>
      <c r="F66" s="66" t="s">
        <v>29</v>
      </c>
      <c r="G66" s="66" t="s">
        <v>294</v>
      </c>
      <c r="H66" s="66" t="s">
        <v>16</v>
      </c>
      <c r="I66" s="10">
        <v>69.34</v>
      </c>
      <c r="J66" s="10">
        <v>39.44</v>
      </c>
      <c r="K66" s="12" t="s">
        <v>271</v>
      </c>
    </row>
    <row r="67" spans="1:16" x14ac:dyDescent="0.25">
      <c r="A67" s="86"/>
      <c r="B67" s="69"/>
      <c r="C67" s="69"/>
      <c r="D67" s="9" t="s">
        <v>391</v>
      </c>
      <c r="E67" s="67"/>
      <c r="F67" s="67"/>
      <c r="G67" s="67"/>
      <c r="H67" s="67"/>
      <c r="I67" s="10">
        <v>70.73</v>
      </c>
      <c r="J67" s="10">
        <v>45.36</v>
      </c>
      <c r="K67" s="12" t="s">
        <v>271</v>
      </c>
      <c r="P67" s="13">
        <f t="shared" si="0"/>
        <v>102.00461494087108</v>
      </c>
    </row>
    <row r="68" spans="1:16" ht="26.25" customHeight="1" x14ac:dyDescent="0.25">
      <c r="A68" s="85" t="e">
        <f>A66+1</f>
        <v>#REF!</v>
      </c>
      <c r="B68" s="68" t="s">
        <v>403</v>
      </c>
      <c r="C68" s="80" t="s">
        <v>471</v>
      </c>
      <c r="D68" s="16" t="s">
        <v>390</v>
      </c>
      <c r="E68" s="66" t="s">
        <v>31</v>
      </c>
      <c r="F68" s="66" t="s">
        <v>29</v>
      </c>
      <c r="G68" s="66" t="s">
        <v>32</v>
      </c>
      <c r="H68" s="66" t="s">
        <v>16</v>
      </c>
      <c r="I68" s="10">
        <v>62.79</v>
      </c>
      <c r="J68" s="10">
        <v>51.29</v>
      </c>
      <c r="K68" s="12" t="s">
        <v>271</v>
      </c>
    </row>
    <row r="69" spans="1:16" ht="26.25" customHeight="1" x14ac:dyDescent="0.25">
      <c r="A69" s="86"/>
      <c r="B69" s="69"/>
      <c r="C69" s="82"/>
      <c r="D69" s="9" t="s">
        <v>391</v>
      </c>
      <c r="E69" s="67"/>
      <c r="F69" s="67"/>
      <c r="G69" s="67"/>
      <c r="H69" s="67"/>
      <c r="I69" s="10">
        <v>65.680000000000007</v>
      </c>
      <c r="J69" s="10">
        <v>52.32</v>
      </c>
      <c r="K69" s="12" t="s">
        <v>271</v>
      </c>
      <c r="P69" s="13">
        <f t="shared" si="0"/>
        <v>104.60264373307852</v>
      </c>
    </row>
    <row r="70" spans="1:16" ht="18" customHeight="1" x14ac:dyDescent="0.25">
      <c r="A70" s="85" t="e">
        <f>A68+1</f>
        <v>#REF!</v>
      </c>
      <c r="B70" s="68" t="s">
        <v>452</v>
      </c>
      <c r="C70" s="80" t="s">
        <v>472</v>
      </c>
      <c r="D70" s="16" t="s">
        <v>390</v>
      </c>
      <c r="E70" s="66" t="s">
        <v>247</v>
      </c>
      <c r="F70" s="66" t="s">
        <v>29</v>
      </c>
      <c r="G70" s="66" t="s">
        <v>33</v>
      </c>
      <c r="H70" s="66" t="s">
        <v>16</v>
      </c>
      <c r="I70" s="10">
        <v>39.56</v>
      </c>
      <c r="J70" s="10">
        <v>36.81</v>
      </c>
      <c r="K70" s="12">
        <v>44.17</v>
      </c>
    </row>
    <row r="71" spans="1:16" x14ac:dyDescent="0.25">
      <c r="A71" s="86"/>
      <c r="B71" s="69"/>
      <c r="C71" s="82"/>
      <c r="D71" s="9" t="s">
        <v>391</v>
      </c>
      <c r="E71" s="67"/>
      <c r="F71" s="67"/>
      <c r="G71" s="67"/>
      <c r="H71" s="67"/>
      <c r="I71" s="10">
        <v>40.450000000000003</v>
      </c>
      <c r="J71" s="10">
        <v>37.549999999999997</v>
      </c>
      <c r="K71" s="12">
        <v>45.06</v>
      </c>
      <c r="P71" s="13">
        <f t="shared" si="0"/>
        <v>102.24974721941355</v>
      </c>
    </row>
    <row r="72" spans="1:16" ht="17.25" customHeight="1" x14ac:dyDescent="0.25">
      <c r="A72" s="85" t="e">
        <f>A70+1</f>
        <v>#REF!</v>
      </c>
      <c r="B72" s="68" t="s">
        <v>406</v>
      </c>
      <c r="C72" s="80" t="s">
        <v>473</v>
      </c>
      <c r="D72" s="16" t="s">
        <v>390</v>
      </c>
      <c r="E72" s="66" t="s">
        <v>34</v>
      </c>
      <c r="F72" s="66" t="s">
        <v>29</v>
      </c>
      <c r="G72" s="66" t="s">
        <v>35</v>
      </c>
      <c r="H72" s="66" t="s">
        <v>16</v>
      </c>
      <c r="I72" s="10">
        <v>36.159999999999997</v>
      </c>
      <c r="J72" s="10">
        <v>36.159999999999997</v>
      </c>
      <c r="K72" s="10">
        <v>43.39</v>
      </c>
    </row>
    <row r="73" spans="1:16" x14ac:dyDescent="0.25">
      <c r="A73" s="86"/>
      <c r="B73" s="69"/>
      <c r="C73" s="82"/>
      <c r="D73" s="9" t="s">
        <v>391</v>
      </c>
      <c r="E73" s="67"/>
      <c r="F73" s="67"/>
      <c r="G73" s="67"/>
      <c r="H73" s="67"/>
      <c r="I73" s="10">
        <v>38.6</v>
      </c>
      <c r="J73" s="10">
        <v>36.880000000000003</v>
      </c>
      <c r="K73" s="10">
        <v>44.26</v>
      </c>
      <c r="P73" s="13">
        <f t="shared" ref="P73:P135" si="1">I73/I72*100</f>
        <v>106.7477876106195</v>
      </c>
    </row>
    <row r="74" spans="1:16" ht="22.5" customHeight="1" x14ac:dyDescent="0.25">
      <c r="A74" s="85" t="e">
        <f>A72+1</f>
        <v>#REF!</v>
      </c>
      <c r="B74" s="68" t="s">
        <v>418</v>
      </c>
      <c r="C74" s="80" t="s">
        <v>419</v>
      </c>
      <c r="D74" s="16" t="s">
        <v>390</v>
      </c>
      <c r="E74" s="66" t="s">
        <v>36</v>
      </c>
      <c r="F74" s="66" t="s">
        <v>29</v>
      </c>
      <c r="G74" s="66" t="s">
        <v>37</v>
      </c>
      <c r="H74" s="66" t="s">
        <v>16</v>
      </c>
      <c r="I74" s="10">
        <v>92.85</v>
      </c>
      <c r="J74" s="10">
        <v>41.21</v>
      </c>
      <c r="K74" s="12">
        <v>49.45</v>
      </c>
    </row>
    <row r="75" spans="1:16" ht="21" customHeight="1" x14ac:dyDescent="0.25">
      <c r="A75" s="86"/>
      <c r="B75" s="77"/>
      <c r="C75" s="87"/>
      <c r="D75" s="9" t="s">
        <v>391</v>
      </c>
      <c r="E75" s="70"/>
      <c r="F75" s="70"/>
      <c r="G75" s="67"/>
      <c r="H75" s="67"/>
      <c r="I75" s="10">
        <v>92.85</v>
      </c>
      <c r="J75" s="10">
        <v>42.03</v>
      </c>
      <c r="K75" s="12">
        <v>50.44</v>
      </c>
      <c r="P75" s="13">
        <f t="shared" si="1"/>
        <v>100</v>
      </c>
    </row>
    <row r="76" spans="1:16" ht="22.5" customHeight="1" x14ac:dyDescent="0.25">
      <c r="A76" s="85" t="e">
        <f>A74+1</f>
        <v>#REF!</v>
      </c>
      <c r="B76" s="77"/>
      <c r="C76" s="87"/>
      <c r="D76" s="16" t="s">
        <v>390</v>
      </c>
      <c r="E76" s="70"/>
      <c r="F76" s="70"/>
      <c r="G76" s="66" t="s">
        <v>41</v>
      </c>
      <c r="H76" s="66" t="s">
        <v>16</v>
      </c>
      <c r="I76" s="10">
        <v>92.85</v>
      </c>
      <c r="J76" s="10" t="s">
        <v>274</v>
      </c>
      <c r="K76" s="10" t="s">
        <v>274</v>
      </c>
    </row>
    <row r="77" spans="1:16" ht="22.5" customHeight="1" x14ac:dyDescent="0.25">
      <c r="A77" s="86"/>
      <c r="B77" s="69"/>
      <c r="C77" s="82"/>
      <c r="D77" s="9" t="s">
        <v>391</v>
      </c>
      <c r="E77" s="67"/>
      <c r="F77" s="67"/>
      <c r="G77" s="67"/>
      <c r="H77" s="67"/>
      <c r="I77" s="10">
        <v>92.85</v>
      </c>
      <c r="J77" s="10" t="s">
        <v>274</v>
      </c>
      <c r="K77" s="10" t="s">
        <v>274</v>
      </c>
      <c r="P77" s="13">
        <f t="shared" ref="P77" si="2">I77/I76*100</f>
        <v>100</v>
      </c>
    </row>
    <row r="78" spans="1:16" ht="22.5" customHeight="1" x14ac:dyDescent="0.25">
      <c r="A78" s="85" t="e">
        <f>#REF!+1</f>
        <v>#REF!</v>
      </c>
      <c r="B78" s="68" t="s">
        <v>418</v>
      </c>
      <c r="C78" s="80" t="s">
        <v>420</v>
      </c>
      <c r="D78" s="16" t="s">
        <v>390</v>
      </c>
      <c r="E78" s="66" t="s">
        <v>624</v>
      </c>
      <c r="F78" s="66" t="s">
        <v>29</v>
      </c>
      <c r="G78" s="66" t="s">
        <v>38</v>
      </c>
      <c r="H78" s="66" t="s">
        <v>16</v>
      </c>
      <c r="I78" s="10">
        <v>81.819999999999993</v>
      </c>
      <c r="J78" s="10">
        <v>38.99</v>
      </c>
      <c r="K78" s="12" t="s">
        <v>274</v>
      </c>
    </row>
    <row r="79" spans="1:16" x14ac:dyDescent="0.25">
      <c r="A79" s="86"/>
      <c r="B79" s="69"/>
      <c r="C79" s="82"/>
      <c r="D79" s="9" t="s">
        <v>391</v>
      </c>
      <c r="E79" s="67"/>
      <c r="F79" s="67"/>
      <c r="G79" s="67"/>
      <c r="H79" s="67"/>
      <c r="I79" s="10">
        <v>85.9</v>
      </c>
      <c r="J79" s="10">
        <v>39.770000000000003</v>
      </c>
      <c r="K79" s="12" t="s">
        <v>274</v>
      </c>
      <c r="P79" s="13">
        <f t="shared" si="1"/>
        <v>104.98655585431436</v>
      </c>
    </row>
    <row r="80" spans="1:16" ht="22.5" customHeight="1" x14ac:dyDescent="0.25">
      <c r="A80" s="85" t="e">
        <f>#REF!+1</f>
        <v>#REF!</v>
      </c>
      <c r="B80" s="68">
        <v>43463</v>
      </c>
      <c r="C80" s="80" t="s">
        <v>423</v>
      </c>
      <c r="D80" s="16" t="s">
        <v>390</v>
      </c>
      <c r="E80" s="66" t="s">
        <v>422</v>
      </c>
      <c r="F80" s="66" t="s">
        <v>29</v>
      </c>
      <c r="G80" s="66" t="s">
        <v>51</v>
      </c>
      <c r="H80" s="66" t="s">
        <v>16</v>
      </c>
      <c r="I80" s="10">
        <v>104.91</v>
      </c>
      <c r="J80" s="10">
        <v>26.41</v>
      </c>
      <c r="K80" s="12">
        <v>31.69</v>
      </c>
    </row>
    <row r="81" spans="1:24" x14ac:dyDescent="0.25">
      <c r="A81" s="86"/>
      <c r="B81" s="69"/>
      <c r="C81" s="82"/>
      <c r="D81" s="9" t="s">
        <v>391</v>
      </c>
      <c r="E81" s="67"/>
      <c r="F81" s="67"/>
      <c r="G81" s="67"/>
      <c r="H81" s="67"/>
      <c r="I81" s="10">
        <v>105.63</v>
      </c>
      <c r="J81" s="10">
        <v>26.94</v>
      </c>
      <c r="K81" s="12">
        <v>32.33</v>
      </c>
      <c r="P81" s="13">
        <f t="shared" ref="P81" si="3">I81/I80*100</f>
        <v>100.68630254503861</v>
      </c>
    </row>
    <row r="82" spans="1:24" x14ac:dyDescent="0.25">
      <c r="A82" s="85" t="e">
        <f>A78+1</f>
        <v>#REF!</v>
      </c>
      <c r="B82" s="68">
        <v>43454</v>
      </c>
      <c r="C82" s="80" t="s">
        <v>432</v>
      </c>
      <c r="D82" s="16" t="s">
        <v>390</v>
      </c>
      <c r="E82" s="66" t="s">
        <v>369</v>
      </c>
      <c r="F82" s="66" t="s">
        <v>29</v>
      </c>
      <c r="G82" s="66" t="s">
        <v>44</v>
      </c>
      <c r="H82" s="66" t="s">
        <v>16</v>
      </c>
      <c r="I82" s="10">
        <v>62.67</v>
      </c>
      <c r="J82" s="10">
        <v>53.91</v>
      </c>
      <c r="K82" s="12">
        <v>64.69</v>
      </c>
    </row>
    <row r="83" spans="1:24" x14ac:dyDescent="0.25">
      <c r="A83" s="86"/>
      <c r="B83" s="69"/>
      <c r="C83" s="82"/>
      <c r="D83" s="9" t="s">
        <v>391</v>
      </c>
      <c r="E83" s="67"/>
      <c r="F83" s="67"/>
      <c r="G83" s="67"/>
      <c r="H83" s="67"/>
      <c r="I83" s="10">
        <v>62.67</v>
      </c>
      <c r="J83" s="10">
        <v>54.99</v>
      </c>
      <c r="K83" s="12">
        <v>65.989999999999995</v>
      </c>
      <c r="P83" s="13">
        <f t="shared" si="1"/>
        <v>100</v>
      </c>
    </row>
    <row r="84" spans="1:24" x14ac:dyDescent="0.25">
      <c r="A84" s="85" t="e">
        <f>#REF!+1</f>
        <v>#REF!</v>
      </c>
      <c r="B84" s="68">
        <v>43454</v>
      </c>
      <c r="C84" s="80" t="s">
        <v>426</v>
      </c>
      <c r="D84" s="9" t="s">
        <v>390</v>
      </c>
      <c r="E84" s="66" t="s">
        <v>424</v>
      </c>
      <c r="F84" s="66" t="s">
        <v>29</v>
      </c>
      <c r="G84" s="66" t="s">
        <v>39</v>
      </c>
      <c r="H84" s="66" t="s">
        <v>16</v>
      </c>
      <c r="I84" s="10">
        <v>71.84</v>
      </c>
      <c r="J84" s="10">
        <v>53.91</v>
      </c>
      <c r="K84" s="10">
        <v>64.69</v>
      </c>
      <c r="L84" s="2"/>
      <c r="M84" s="3"/>
      <c r="N84" s="3"/>
      <c r="O84" s="3"/>
      <c r="P84" s="3"/>
      <c r="Q84" s="3"/>
      <c r="R84" s="3"/>
      <c r="S84" s="3"/>
      <c r="T84" s="3"/>
      <c r="U84" s="3"/>
      <c r="V84" s="3"/>
      <c r="W84" s="3"/>
      <c r="X84" s="3"/>
    </row>
    <row r="85" spans="1:24" x14ac:dyDescent="0.25">
      <c r="A85" s="86"/>
      <c r="B85" s="77"/>
      <c r="C85" s="87"/>
      <c r="D85" s="9" t="s">
        <v>391</v>
      </c>
      <c r="E85" s="70"/>
      <c r="F85" s="70"/>
      <c r="G85" s="67"/>
      <c r="H85" s="67"/>
      <c r="I85" s="10">
        <v>75.150000000000006</v>
      </c>
      <c r="J85" s="10">
        <v>54.99</v>
      </c>
      <c r="K85" s="10">
        <v>65.989999999999995</v>
      </c>
      <c r="L85" s="2">
        <f t="shared" ref="L85" si="4">I85/I84*100</f>
        <v>104.60746102449889</v>
      </c>
      <c r="M85" s="3"/>
      <c r="N85" s="3"/>
      <c r="O85" s="3"/>
      <c r="P85" s="3"/>
      <c r="Q85" s="3"/>
      <c r="R85" s="3"/>
      <c r="S85" s="3"/>
      <c r="T85" s="3"/>
      <c r="U85" s="3"/>
      <c r="V85" s="3"/>
      <c r="W85" s="3"/>
      <c r="X85" s="3"/>
    </row>
    <row r="86" spans="1:24" x14ac:dyDescent="0.25">
      <c r="A86" s="85" t="e">
        <f>#REF!+1</f>
        <v>#REF!</v>
      </c>
      <c r="B86" s="77"/>
      <c r="C86" s="87"/>
      <c r="D86" s="9" t="s">
        <v>390</v>
      </c>
      <c r="E86" s="70"/>
      <c r="F86" s="70"/>
      <c r="G86" s="66" t="s">
        <v>47</v>
      </c>
      <c r="H86" s="66" t="s">
        <v>16</v>
      </c>
      <c r="I86" s="10">
        <v>71.84</v>
      </c>
      <c r="J86" s="10">
        <v>43.46</v>
      </c>
      <c r="K86" s="10">
        <v>52.15</v>
      </c>
      <c r="L86" s="2"/>
      <c r="M86" s="3"/>
      <c r="N86" s="3"/>
      <c r="O86" s="3"/>
      <c r="P86" s="3"/>
      <c r="Q86" s="3"/>
      <c r="R86" s="3"/>
      <c r="S86" s="3"/>
      <c r="T86" s="3"/>
      <c r="U86" s="3"/>
      <c r="V86" s="3"/>
      <c r="W86" s="3"/>
      <c r="X86" s="3"/>
    </row>
    <row r="87" spans="1:24" x14ac:dyDescent="0.25">
      <c r="A87" s="86"/>
      <c r="B87" s="69"/>
      <c r="C87" s="82"/>
      <c r="D87" s="9" t="s">
        <v>391</v>
      </c>
      <c r="E87" s="67"/>
      <c r="F87" s="67"/>
      <c r="G87" s="67"/>
      <c r="H87" s="67"/>
      <c r="I87" s="10">
        <v>75.150000000000006</v>
      </c>
      <c r="J87" s="10">
        <v>44.33</v>
      </c>
      <c r="K87" s="10">
        <v>53.2</v>
      </c>
      <c r="L87" s="2">
        <f t="shared" ref="L87" si="5">I87/I86*100</f>
        <v>104.60746102449889</v>
      </c>
      <c r="M87" s="3"/>
      <c r="N87" s="3"/>
      <c r="O87" s="3"/>
      <c r="P87" s="3"/>
      <c r="Q87" s="3"/>
      <c r="R87" s="3"/>
      <c r="S87" s="3"/>
      <c r="T87" s="3"/>
      <c r="U87" s="3"/>
      <c r="V87" s="3"/>
      <c r="W87" s="3"/>
      <c r="X87" s="3"/>
    </row>
    <row r="88" spans="1:24" ht="22.5" customHeight="1" x14ac:dyDescent="0.25">
      <c r="A88" s="85" t="e">
        <f>A82+1</f>
        <v>#REF!</v>
      </c>
      <c r="B88" s="68" t="s">
        <v>418</v>
      </c>
      <c r="C88" s="80" t="s">
        <v>421</v>
      </c>
      <c r="D88" s="16" t="s">
        <v>390</v>
      </c>
      <c r="E88" s="66" t="s">
        <v>40</v>
      </c>
      <c r="F88" s="66" t="s">
        <v>29</v>
      </c>
      <c r="G88" s="66" t="s">
        <v>320</v>
      </c>
      <c r="H88" s="66" t="s">
        <v>16</v>
      </c>
      <c r="I88" s="10">
        <v>82.6</v>
      </c>
      <c r="J88" s="10">
        <v>42.8</v>
      </c>
      <c r="K88" s="12">
        <v>51.36</v>
      </c>
    </row>
    <row r="89" spans="1:24" x14ac:dyDescent="0.25">
      <c r="A89" s="88"/>
      <c r="B89" s="77"/>
      <c r="C89" s="87"/>
      <c r="D89" s="9" t="s">
        <v>391</v>
      </c>
      <c r="E89" s="70"/>
      <c r="F89" s="70"/>
      <c r="G89" s="70"/>
      <c r="H89" s="67"/>
      <c r="I89" s="10">
        <v>82.6</v>
      </c>
      <c r="J89" s="10">
        <v>43.66</v>
      </c>
      <c r="K89" s="12">
        <v>52.39</v>
      </c>
      <c r="P89" s="13" t="e">
        <f>I88/#REF!*100</f>
        <v>#REF!</v>
      </c>
    </row>
    <row r="90" spans="1:24" x14ac:dyDescent="0.25">
      <c r="A90" s="88"/>
      <c r="B90" s="77"/>
      <c r="C90" s="87"/>
      <c r="D90" s="16" t="s">
        <v>390</v>
      </c>
      <c r="E90" s="70"/>
      <c r="F90" s="70"/>
      <c r="G90" s="70"/>
      <c r="H90" s="66" t="s">
        <v>15</v>
      </c>
      <c r="I90" s="10">
        <v>15.24</v>
      </c>
      <c r="J90" s="10" t="s">
        <v>274</v>
      </c>
      <c r="K90" s="10" t="s">
        <v>274</v>
      </c>
    </row>
    <row r="91" spans="1:24" x14ac:dyDescent="0.25">
      <c r="A91" s="86"/>
      <c r="B91" s="69"/>
      <c r="C91" s="82"/>
      <c r="D91" s="9" t="s">
        <v>391</v>
      </c>
      <c r="E91" s="67"/>
      <c r="F91" s="67"/>
      <c r="G91" s="67"/>
      <c r="H91" s="67"/>
      <c r="I91" s="10">
        <v>15.24</v>
      </c>
      <c r="J91" s="10" t="s">
        <v>274</v>
      </c>
      <c r="K91" s="10" t="s">
        <v>274</v>
      </c>
      <c r="P91" s="13" t="e">
        <f>I90/#REF!*100</f>
        <v>#REF!</v>
      </c>
    </row>
    <row r="92" spans="1:24" x14ac:dyDescent="0.25">
      <c r="A92" s="85" t="e">
        <f>A88+1</f>
        <v>#REF!</v>
      </c>
      <c r="B92" s="68">
        <v>43454</v>
      </c>
      <c r="C92" s="80" t="s">
        <v>428</v>
      </c>
      <c r="D92" s="16" t="s">
        <v>390</v>
      </c>
      <c r="E92" s="66" t="s">
        <v>50</v>
      </c>
      <c r="F92" s="66" t="s">
        <v>29</v>
      </c>
      <c r="G92" s="66" t="s">
        <v>47</v>
      </c>
      <c r="H92" s="66" t="s">
        <v>14</v>
      </c>
      <c r="I92" s="10">
        <v>18.28</v>
      </c>
      <c r="J92" s="10" t="s">
        <v>274</v>
      </c>
      <c r="K92" s="10" t="s">
        <v>274</v>
      </c>
    </row>
    <row r="93" spans="1:24" x14ac:dyDescent="0.25">
      <c r="A93" s="86"/>
      <c r="B93" s="69"/>
      <c r="C93" s="82"/>
      <c r="D93" s="9" t="s">
        <v>391</v>
      </c>
      <c r="E93" s="67"/>
      <c r="F93" s="67"/>
      <c r="G93" s="67"/>
      <c r="H93" s="67"/>
      <c r="I93" s="10">
        <v>18.559999999999999</v>
      </c>
      <c r="J93" s="10" t="s">
        <v>274</v>
      </c>
      <c r="K93" s="10" t="s">
        <v>274</v>
      </c>
      <c r="P93" s="13">
        <f>I93/I92*100</f>
        <v>101.53172866520785</v>
      </c>
    </row>
    <row r="94" spans="1:24" ht="22.5" customHeight="1" x14ac:dyDescent="0.25">
      <c r="A94" s="14"/>
      <c r="B94" s="68">
        <v>43427</v>
      </c>
      <c r="C94" s="68" t="s">
        <v>417</v>
      </c>
      <c r="D94" s="16" t="s">
        <v>390</v>
      </c>
      <c r="E94" s="66" t="s">
        <v>338</v>
      </c>
      <c r="F94" s="66" t="s">
        <v>29</v>
      </c>
      <c r="G94" s="66" t="s">
        <v>218</v>
      </c>
      <c r="H94" s="66" t="s">
        <v>16</v>
      </c>
      <c r="I94" s="12">
        <v>44.06</v>
      </c>
      <c r="J94" s="12" t="s">
        <v>274</v>
      </c>
      <c r="K94" s="12" t="s">
        <v>274</v>
      </c>
    </row>
    <row r="95" spans="1:24" ht="22.5" customHeight="1" x14ac:dyDescent="0.25">
      <c r="A95" s="14"/>
      <c r="B95" s="77"/>
      <c r="C95" s="77"/>
      <c r="D95" s="9" t="s">
        <v>391</v>
      </c>
      <c r="E95" s="70"/>
      <c r="F95" s="70"/>
      <c r="G95" s="67"/>
      <c r="H95" s="67"/>
      <c r="I95" s="12">
        <v>44.06</v>
      </c>
      <c r="J95" s="12" t="s">
        <v>274</v>
      </c>
      <c r="K95" s="12" t="s">
        <v>274</v>
      </c>
    </row>
    <row r="96" spans="1:24" ht="22.5" customHeight="1" x14ac:dyDescent="0.25">
      <c r="A96" s="14"/>
      <c r="B96" s="77"/>
      <c r="C96" s="77"/>
      <c r="D96" s="16" t="s">
        <v>390</v>
      </c>
      <c r="E96" s="70"/>
      <c r="F96" s="70"/>
      <c r="G96" s="66" t="s">
        <v>339</v>
      </c>
      <c r="H96" s="66" t="s">
        <v>15</v>
      </c>
      <c r="I96" s="12">
        <v>11.2</v>
      </c>
      <c r="J96" s="12" t="s">
        <v>274</v>
      </c>
      <c r="K96" s="12" t="s">
        <v>274</v>
      </c>
    </row>
    <row r="97" spans="1:16" ht="33" customHeight="1" x14ac:dyDescent="0.25">
      <c r="A97" s="14"/>
      <c r="B97" s="69"/>
      <c r="C97" s="69"/>
      <c r="D97" s="9" t="s">
        <v>391</v>
      </c>
      <c r="E97" s="67"/>
      <c r="F97" s="67"/>
      <c r="G97" s="67"/>
      <c r="H97" s="67"/>
      <c r="I97" s="12">
        <v>11.2</v>
      </c>
      <c r="J97" s="12" t="s">
        <v>274</v>
      </c>
      <c r="K97" s="12" t="s">
        <v>274</v>
      </c>
    </row>
    <row r="98" spans="1:16" ht="24.75" customHeight="1" x14ac:dyDescent="0.25">
      <c r="A98" s="85" t="e">
        <f>#REF!+1</f>
        <v>#REF!</v>
      </c>
      <c r="B98" s="68" t="s">
        <v>410</v>
      </c>
      <c r="C98" s="66" t="s">
        <v>429</v>
      </c>
      <c r="D98" s="16" t="s">
        <v>390</v>
      </c>
      <c r="E98" s="66" t="s">
        <v>223</v>
      </c>
      <c r="F98" s="66" t="s">
        <v>29</v>
      </c>
      <c r="G98" s="66" t="s">
        <v>44</v>
      </c>
      <c r="H98" s="66" t="s">
        <v>16</v>
      </c>
      <c r="I98" s="12">
        <v>83.9</v>
      </c>
      <c r="J98" s="12">
        <v>27.62</v>
      </c>
      <c r="K98" s="12">
        <v>33.14</v>
      </c>
    </row>
    <row r="99" spans="1:16" ht="21.75" customHeight="1" x14ac:dyDescent="0.25">
      <c r="A99" s="88"/>
      <c r="B99" s="77"/>
      <c r="C99" s="70"/>
      <c r="D99" s="9" t="s">
        <v>391</v>
      </c>
      <c r="E99" s="70"/>
      <c r="F99" s="70"/>
      <c r="G99" s="70"/>
      <c r="H99" s="67"/>
      <c r="I99" s="12">
        <v>83.9</v>
      </c>
      <c r="J99" s="12">
        <v>28.17</v>
      </c>
      <c r="K99" s="12">
        <v>33.81</v>
      </c>
      <c r="P99" s="13">
        <f>I99/I98*100</f>
        <v>100</v>
      </c>
    </row>
    <row r="100" spans="1:16" ht="24.75" customHeight="1" x14ac:dyDescent="0.25">
      <c r="A100" s="88"/>
      <c r="B100" s="77"/>
      <c r="C100" s="70"/>
      <c r="D100" s="16" t="s">
        <v>390</v>
      </c>
      <c r="E100" s="70"/>
      <c r="F100" s="70"/>
      <c r="G100" s="66" t="s">
        <v>430</v>
      </c>
      <c r="H100" s="66" t="s">
        <v>16</v>
      </c>
      <c r="I100" s="12">
        <v>108.89</v>
      </c>
      <c r="J100" s="12">
        <v>52.6</v>
      </c>
      <c r="K100" s="12">
        <v>63.12</v>
      </c>
    </row>
    <row r="101" spans="1:16" ht="49.5" customHeight="1" x14ac:dyDescent="0.25">
      <c r="A101" s="86"/>
      <c r="B101" s="69"/>
      <c r="C101" s="67"/>
      <c r="D101" s="9" t="s">
        <v>391</v>
      </c>
      <c r="E101" s="70"/>
      <c r="F101" s="70"/>
      <c r="G101" s="70"/>
      <c r="H101" s="67"/>
      <c r="I101" s="12">
        <v>111.08</v>
      </c>
      <c r="J101" s="12">
        <v>53.65</v>
      </c>
      <c r="K101" s="12">
        <v>64.38</v>
      </c>
      <c r="P101" s="13">
        <f t="shared" si="1"/>
        <v>102.01120396730646</v>
      </c>
    </row>
    <row r="102" spans="1:16" ht="22.5" customHeight="1" x14ac:dyDescent="0.25">
      <c r="A102" s="85">
        <f>A100+1</f>
        <v>1</v>
      </c>
      <c r="B102" s="68">
        <v>43454</v>
      </c>
      <c r="C102" s="80" t="s">
        <v>610</v>
      </c>
      <c r="D102" s="16" t="s">
        <v>390</v>
      </c>
      <c r="E102" s="66" t="s">
        <v>42</v>
      </c>
      <c r="F102" s="66" t="s">
        <v>29</v>
      </c>
      <c r="G102" s="66" t="s">
        <v>43</v>
      </c>
      <c r="H102" s="66" t="s">
        <v>16</v>
      </c>
      <c r="I102" s="10">
        <v>57.67</v>
      </c>
      <c r="J102" s="10">
        <v>43.65</v>
      </c>
      <c r="K102" s="10">
        <f>J102*1.2</f>
        <v>52.379999999999995</v>
      </c>
    </row>
    <row r="103" spans="1:16" x14ac:dyDescent="0.25">
      <c r="A103" s="86"/>
      <c r="B103" s="69"/>
      <c r="C103" s="82"/>
      <c r="D103" s="9" t="s">
        <v>391</v>
      </c>
      <c r="E103" s="67"/>
      <c r="F103" s="67"/>
      <c r="G103" s="67"/>
      <c r="H103" s="67"/>
      <c r="I103" s="10">
        <v>64.11</v>
      </c>
      <c r="J103" s="10">
        <v>45.83</v>
      </c>
      <c r="K103" s="10">
        <f>J103*1.2</f>
        <v>54.995999999999995</v>
      </c>
      <c r="P103" s="13">
        <f t="shared" si="1"/>
        <v>111.16698456736604</v>
      </c>
    </row>
    <row r="104" spans="1:16" ht="22.5" customHeight="1" x14ac:dyDescent="0.25">
      <c r="A104" s="85">
        <f>A102+1</f>
        <v>2</v>
      </c>
      <c r="B104" s="68" t="s">
        <v>407</v>
      </c>
      <c r="C104" s="68" t="s">
        <v>609</v>
      </c>
      <c r="D104" s="16" t="s">
        <v>390</v>
      </c>
      <c r="E104" s="66" t="s">
        <v>237</v>
      </c>
      <c r="F104" s="66" t="s">
        <v>29</v>
      </c>
      <c r="G104" s="66" t="s">
        <v>44</v>
      </c>
      <c r="H104" s="66" t="s">
        <v>16</v>
      </c>
      <c r="I104" s="10">
        <v>43.29</v>
      </c>
      <c r="J104" s="10">
        <v>43.29</v>
      </c>
      <c r="K104" s="10">
        <v>51.95</v>
      </c>
    </row>
    <row r="105" spans="1:16" x14ac:dyDescent="0.25">
      <c r="A105" s="86"/>
      <c r="B105" s="69"/>
      <c r="C105" s="69"/>
      <c r="D105" s="9" t="s">
        <v>391</v>
      </c>
      <c r="E105" s="67"/>
      <c r="F105" s="67"/>
      <c r="G105" s="67"/>
      <c r="H105" s="67"/>
      <c r="I105" s="10">
        <v>43.29</v>
      </c>
      <c r="J105" s="10">
        <v>43.29</v>
      </c>
      <c r="K105" s="10">
        <v>51.95</v>
      </c>
      <c r="P105" s="13">
        <f t="shared" si="1"/>
        <v>100</v>
      </c>
    </row>
    <row r="106" spans="1:16" ht="22.5" customHeight="1" x14ac:dyDescent="0.25">
      <c r="A106" s="85">
        <f>A104+1</f>
        <v>3</v>
      </c>
      <c r="B106" s="68" t="s">
        <v>399</v>
      </c>
      <c r="C106" s="80" t="s">
        <v>607</v>
      </c>
      <c r="D106" s="16" t="s">
        <v>390</v>
      </c>
      <c r="E106" s="66" t="s">
        <v>45</v>
      </c>
      <c r="F106" s="66" t="s">
        <v>29</v>
      </c>
      <c r="G106" s="66" t="s">
        <v>46</v>
      </c>
      <c r="H106" s="66" t="s">
        <v>16</v>
      </c>
      <c r="I106" s="10">
        <v>48.76</v>
      </c>
      <c r="J106" s="10">
        <v>27.98</v>
      </c>
      <c r="K106" s="10">
        <f t="shared" ref="K106:K107" si="6">J106*1.2</f>
        <v>33.576000000000001</v>
      </c>
    </row>
    <row r="107" spans="1:16" x14ac:dyDescent="0.25">
      <c r="A107" s="86"/>
      <c r="B107" s="69"/>
      <c r="C107" s="82"/>
      <c r="D107" s="9" t="s">
        <v>391</v>
      </c>
      <c r="E107" s="67"/>
      <c r="F107" s="67"/>
      <c r="G107" s="67"/>
      <c r="H107" s="67"/>
      <c r="I107" s="10">
        <v>50.91</v>
      </c>
      <c r="J107" s="10">
        <v>28.54</v>
      </c>
      <c r="K107" s="10">
        <f t="shared" si="6"/>
        <v>34.247999999999998</v>
      </c>
      <c r="P107" s="13">
        <f t="shared" si="1"/>
        <v>104.40935192780967</v>
      </c>
    </row>
    <row r="108" spans="1:16" x14ac:dyDescent="0.25">
      <c r="A108" s="85">
        <f>A106+1</f>
        <v>4</v>
      </c>
      <c r="B108" s="68" t="s">
        <v>404</v>
      </c>
      <c r="C108" s="80" t="s">
        <v>606</v>
      </c>
      <c r="D108" s="16" t="s">
        <v>390</v>
      </c>
      <c r="E108" s="66" t="s">
        <v>48</v>
      </c>
      <c r="F108" s="66" t="s">
        <v>29</v>
      </c>
      <c r="G108" s="66" t="s">
        <v>49</v>
      </c>
      <c r="H108" s="66" t="s">
        <v>16</v>
      </c>
      <c r="I108" s="10">
        <v>63.83</v>
      </c>
      <c r="J108" s="10">
        <v>35.64</v>
      </c>
      <c r="K108" s="10">
        <f>J108*1.2</f>
        <v>42.768000000000001</v>
      </c>
    </row>
    <row r="109" spans="1:16" x14ac:dyDescent="0.25">
      <c r="A109" s="86"/>
      <c r="B109" s="69"/>
      <c r="C109" s="82"/>
      <c r="D109" s="9" t="s">
        <v>391</v>
      </c>
      <c r="E109" s="67"/>
      <c r="F109" s="67"/>
      <c r="G109" s="67"/>
      <c r="H109" s="67"/>
      <c r="I109" s="10">
        <v>64.349999999999994</v>
      </c>
      <c r="J109" s="10">
        <v>36.35</v>
      </c>
      <c r="K109" s="10">
        <f>J109*1.2</f>
        <v>43.62</v>
      </c>
      <c r="P109" s="13">
        <f t="shared" si="1"/>
        <v>100.81466395112015</v>
      </c>
    </row>
    <row r="110" spans="1:16" x14ac:dyDescent="0.25">
      <c r="A110" s="85">
        <f>A108+1</f>
        <v>5</v>
      </c>
      <c r="B110" s="68" t="s">
        <v>408</v>
      </c>
      <c r="C110" s="80" t="s">
        <v>605</v>
      </c>
      <c r="D110" s="16" t="s">
        <v>390</v>
      </c>
      <c r="E110" s="66" t="s">
        <v>57</v>
      </c>
      <c r="F110" s="66" t="s">
        <v>29</v>
      </c>
      <c r="G110" s="66" t="s">
        <v>295</v>
      </c>
      <c r="H110" s="66" t="s">
        <v>16</v>
      </c>
      <c r="I110" s="10">
        <v>35.47</v>
      </c>
      <c r="J110" s="10">
        <v>35.47</v>
      </c>
      <c r="K110" s="10">
        <f t="shared" ref="K110:K111" si="7">J110*1.2</f>
        <v>42.564</v>
      </c>
    </row>
    <row r="111" spans="1:16" ht="21.75" customHeight="1" x14ac:dyDescent="0.25">
      <c r="A111" s="86"/>
      <c r="B111" s="81"/>
      <c r="C111" s="81"/>
      <c r="D111" s="9" t="s">
        <v>391</v>
      </c>
      <c r="E111" s="67"/>
      <c r="F111" s="67"/>
      <c r="G111" s="67"/>
      <c r="H111" s="67"/>
      <c r="I111" s="10">
        <v>36.29</v>
      </c>
      <c r="J111" s="10">
        <v>36.18</v>
      </c>
      <c r="K111" s="10">
        <f t="shared" si="7"/>
        <v>43.415999999999997</v>
      </c>
      <c r="P111" s="13">
        <f t="shared" si="1"/>
        <v>102.3118127995489</v>
      </c>
    </row>
    <row r="112" spans="1:16" ht="27" customHeight="1" x14ac:dyDescent="0.25">
      <c r="A112" s="85">
        <f>A110+1</f>
        <v>6</v>
      </c>
      <c r="B112" s="78">
        <v>43427</v>
      </c>
      <c r="C112" s="80" t="s">
        <v>394</v>
      </c>
      <c r="D112" s="16" t="s">
        <v>390</v>
      </c>
      <c r="E112" s="66" t="s">
        <v>222</v>
      </c>
      <c r="F112" s="66" t="s">
        <v>29</v>
      </c>
      <c r="G112" s="66" t="s">
        <v>44</v>
      </c>
      <c r="H112" s="66" t="s">
        <v>58</v>
      </c>
      <c r="I112" s="10">
        <v>9.94</v>
      </c>
      <c r="J112" s="10" t="s">
        <v>274</v>
      </c>
      <c r="K112" s="10" t="s">
        <v>274</v>
      </c>
    </row>
    <row r="113" spans="1:16" ht="27" customHeight="1" x14ac:dyDescent="0.25">
      <c r="A113" s="86"/>
      <c r="B113" s="79"/>
      <c r="C113" s="82"/>
      <c r="D113" s="9" t="s">
        <v>391</v>
      </c>
      <c r="E113" s="67"/>
      <c r="F113" s="67"/>
      <c r="G113" s="67"/>
      <c r="H113" s="67"/>
      <c r="I113" s="10">
        <v>10.77</v>
      </c>
      <c r="J113" s="10" t="s">
        <v>274</v>
      </c>
      <c r="K113" s="10" t="s">
        <v>274</v>
      </c>
      <c r="P113" s="13">
        <f t="shared" si="1"/>
        <v>108.35010060362174</v>
      </c>
    </row>
    <row r="114" spans="1:16" x14ac:dyDescent="0.25">
      <c r="A114" s="85">
        <f>A112+1</f>
        <v>7</v>
      </c>
      <c r="B114" s="68" t="s">
        <v>409</v>
      </c>
      <c r="C114" s="68" t="s">
        <v>493</v>
      </c>
      <c r="D114" s="16" t="s">
        <v>390</v>
      </c>
      <c r="E114" s="66" t="s">
        <v>216</v>
      </c>
      <c r="F114" s="66" t="s">
        <v>29</v>
      </c>
      <c r="G114" s="66" t="s">
        <v>51</v>
      </c>
      <c r="H114" s="66" t="s">
        <v>16</v>
      </c>
      <c r="I114" s="10">
        <v>37</v>
      </c>
      <c r="J114" s="10">
        <v>33.43</v>
      </c>
      <c r="K114" s="12">
        <v>40.119999999999997</v>
      </c>
    </row>
    <row r="115" spans="1:16" x14ac:dyDescent="0.25">
      <c r="A115" s="88"/>
      <c r="B115" s="77"/>
      <c r="C115" s="77"/>
      <c r="D115" s="9" t="s">
        <v>391</v>
      </c>
      <c r="E115" s="70"/>
      <c r="F115" s="70"/>
      <c r="G115" s="67"/>
      <c r="H115" s="67"/>
      <c r="I115" s="10">
        <v>37.9</v>
      </c>
      <c r="J115" s="10">
        <v>34.1</v>
      </c>
      <c r="K115" s="12">
        <v>40.92</v>
      </c>
      <c r="P115" s="13">
        <f t="shared" si="1"/>
        <v>102.43243243243244</v>
      </c>
    </row>
    <row r="116" spans="1:16" x14ac:dyDescent="0.25">
      <c r="A116" s="88"/>
      <c r="B116" s="77"/>
      <c r="C116" s="77"/>
      <c r="D116" s="16" t="s">
        <v>390</v>
      </c>
      <c r="E116" s="70"/>
      <c r="F116" s="70"/>
      <c r="G116" s="66" t="s">
        <v>281</v>
      </c>
      <c r="H116" s="66" t="s">
        <v>16</v>
      </c>
      <c r="I116" s="10">
        <v>64.56</v>
      </c>
      <c r="J116" s="10">
        <v>45.4</v>
      </c>
      <c r="K116" s="12">
        <v>54.48</v>
      </c>
    </row>
    <row r="117" spans="1:16" x14ac:dyDescent="0.25">
      <c r="A117" s="86"/>
      <c r="B117" s="77"/>
      <c r="C117" s="77"/>
      <c r="D117" s="9" t="s">
        <v>391</v>
      </c>
      <c r="E117" s="70"/>
      <c r="F117" s="70"/>
      <c r="G117" s="67"/>
      <c r="H117" s="67"/>
      <c r="I117" s="10">
        <v>69.31</v>
      </c>
      <c r="J117" s="10">
        <v>46.31</v>
      </c>
      <c r="K117" s="12">
        <v>55.57</v>
      </c>
      <c r="P117" s="13">
        <f>I117/I116*100</f>
        <v>107.35749690210656</v>
      </c>
    </row>
    <row r="118" spans="1:16" x14ac:dyDescent="0.25">
      <c r="A118" s="14"/>
      <c r="B118" s="77"/>
      <c r="C118" s="77"/>
      <c r="D118" s="16" t="s">
        <v>390</v>
      </c>
      <c r="E118" s="70"/>
      <c r="F118" s="70"/>
      <c r="G118" s="66" t="s">
        <v>351</v>
      </c>
      <c r="H118" s="66" t="s">
        <v>16</v>
      </c>
      <c r="I118" s="10">
        <v>64.56</v>
      </c>
      <c r="J118" s="10">
        <v>27.06</v>
      </c>
      <c r="K118" s="12">
        <v>32.47</v>
      </c>
    </row>
    <row r="119" spans="1:16" x14ac:dyDescent="0.25">
      <c r="A119" s="14"/>
      <c r="B119" s="69"/>
      <c r="C119" s="69"/>
      <c r="D119" s="9" t="s">
        <v>391</v>
      </c>
      <c r="E119" s="67"/>
      <c r="F119" s="67"/>
      <c r="G119" s="67"/>
      <c r="H119" s="67"/>
      <c r="I119" s="10">
        <v>69.31</v>
      </c>
      <c r="J119" s="10">
        <v>27.6</v>
      </c>
      <c r="K119" s="12">
        <v>33.119999999999997</v>
      </c>
    </row>
    <row r="120" spans="1:16" x14ac:dyDescent="0.25">
      <c r="A120" s="85">
        <f>A114+1</f>
        <v>8</v>
      </c>
      <c r="B120" s="68">
        <v>43427</v>
      </c>
      <c r="C120" s="80" t="s">
        <v>476</v>
      </c>
      <c r="D120" s="16" t="s">
        <v>390</v>
      </c>
      <c r="E120" s="66" t="s">
        <v>197</v>
      </c>
      <c r="F120" s="66" t="s">
        <v>29</v>
      </c>
      <c r="G120" s="66" t="s">
        <v>246</v>
      </c>
      <c r="H120" s="66" t="s">
        <v>16</v>
      </c>
      <c r="I120" s="10">
        <v>122.13</v>
      </c>
      <c r="J120" s="10" t="s">
        <v>271</v>
      </c>
      <c r="K120" s="10" t="s">
        <v>271</v>
      </c>
    </row>
    <row r="121" spans="1:16" x14ac:dyDescent="0.25">
      <c r="A121" s="86"/>
      <c r="B121" s="69"/>
      <c r="C121" s="82"/>
      <c r="D121" s="9" t="s">
        <v>391</v>
      </c>
      <c r="E121" s="67"/>
      <c r="F121" s="67"/>
      <c r="G121" s="67"/>
      <c r="H121" s="67"/>
      <c r="I121" s="10">
        <v>127.75</v>
      </c>
      <c r="J121" s="10" t="s">
        <v>271</v>
      </c>
      <c r="K121" s="10" t="s">
        <v>271</v>
      </c>
      <c r="P121" s="13">
        <f t="shared" si="1"/>
        <v>104.60165397527226</v>
      </c>
    </row>
    <row r="122" spans="1:16" ht="15.75" customHeight="1" x14ac:dyDescent="0.25">
      <c r="A122" s="85">
        <f>A120+1</f>
        <v>9</v>
      </c>
      <c r="B122" s="68" t="s">
        <v>399</v>
      </c>
      <c r="C122" s="80" t="s">
        <v>477</v>
      </c>
      <c r="D122" s="16" t="s">
        <v>390</v>
      </c>
      <c r="E122" s="66" t="s">
        <v>52</v>
      </c>
      <c r="F122" s="66" t="s">
        <v>29</v>
      </c>
      <c r="G122" s="66" t="s">
        <v>295</v>
      </c>
      <c r="H122" s="66" t="s">
        <v>16</v>
      </c>
      <c r="I122" s="10">
        <v>47.3</v>
      </c>
      <c r="J122" s="10">
        <v>42.55</v>
      </c>
      <c r="K122" s="12">
        <v>51.06</v>
      </c>
    </row>
    <row r="123" spans="1:16" x14ac:dyDescent="0.25">
      <c r="A123" s="86"/>
      <c r="B123" s="69"/>
      <c r="C123" s="82"/>
      <c r="D123" s="9" t="s">
        <v>391</v>
      </c>
      <c r="E123" s="67"/>
      <c r="F123" s="67"/>
      <c r="G123" s="67"/>
      <c r="H123" s="67"/>
      <c r="I123" s="10">
        <v>48.25</v>
      </c>
      <c r="J123" s="10">
        <v>43.4</v>
      </c>
      <c r="K123" s="12">
        <v>52.08</v>
      </c>
      <c r="P123" s="13">
        <f t="shared" si="1"/>
        <v>102.00845665961947</v>
      </c>
    </row>
    <row r="124" spans="1:16" x14ac:dyDescent="0.25">
      <c r="A124" s="85">
        <f>A122+1</f>
        <v>10</v>
      </c>
      <c r="B124" s="68">
        <v>43454</v>
      </c>
      <c r="C124" s="80" t="s">
        <v>478</v>
      </c>
      <c r="D124" s="16" t="s">
        <v>390</v>
      </c>
      <c r="E124" s="66" t="s">
        <v>352</v>
      </c>
      <c r="F124" s="66" t="s">
        <v>29</v>
      </c>
      <c r="G124" s="66" t="s">
        <v>53</v>
      </c>
      <c r="H124" s="66" t="s">
        <v>16</v>
      </c>
      <c r="I124" s="10">
        <v>60.84</v>
      </c>
      <c r="J124" s="10">
        <v>30.98</v>
      </c>
      <c r="K124" s="12">
        <v>37.18</v>
      </c>
    </row>
    <row r="125" spans="1:16" x14ac:dyDescent="0.25">
      <c r="A125" s="86"/>
      <c r="B125" s="69"/>
      <c r="C125" s="82"/>
      <c r="D125" s="9" t="s">
        <v>391</v>
      </c>
      <c r="E125" s="67"/>
      <c r="F125" s="84"/>
      <c r="G125" s="67"/>
      <c r="H125" s="67"/>
      <c r="I125" s="10">
        <v>63.64</v>
      </c>
      <c r="J125" s="10">
        <v>31.6</v>
      </c>
      <c r="K125" s="12">
        <v>37.92</v>
      </c>
      <c r="P125" s="13">
        <f t="shared" si="1"/>
        <v>104.60223537146614</v>
      </c>
    </row>
    <row r="126" spans="1:16" ht="15.75" customHeight="1" x14ac:dyDescent="0.25">
      <c r="A126" s="85">
        <f>A124+1</f>
        <v>11</v>
      </c>
      <c r="B126" s="68">
        <v>43454</v>
      </c>
      <c r="C126" s="80" t="s">
        <v>480</v>
      </c>
      <c r="D126" s="16" t="s">
        <v>390</v>
      </c>
      <c r="E126" s="66" t="s">
        <v>368</v>
      </c>
      <c r="F126" s="66" t="s">
        <v>29</v>
      </c>
      <c r="G126" s="66" t="s">
        <v>54</v>
      </c>
      <c r="H126" s="66" t="s">
        <v>16</v>
      </c>
      <c r="I126" s="10">
        <v>68.459999999999994</v>
      </c>
      <c r="J126" s="10">
        <v>44.42</v>
      </c>
      <c r="K126" s="12">
        <v>53.3</v>
      </c>
    </row>
    <row r="127" spans="1:16" ht="14.25" customHeight="1" x14ac:dyDescent="0.25">
      <c r="A127" s="86"/>
      <c r="B127" s="69"/>
      <c r="C127" s="82"/>
      <c r="D127" s="9" t="s">
        <v>391</v>
      </c>
      <c r="E127" s="67"/>
      <c r="F127" s="67"/>
      <c r="G127" s="67"/>
      <c r="H127" s="67"/>
      <c r="I127" s="10">
        <v>83.73</v>
      </c>
      <c r="J127" s="10">
        <v>51.08</v>
      </c>
      <c r="K127" s="12">
        <v>61.3</v>
      </c>
      <c r="P127" s="13">
        <f t="shared" si="1"/>
        <v>122.30499561787906</v>
      </c>
    </row>
    <row r="128" spans="1:16" x14ac:dyDescent="0.25">
      <c r="A128" s="85">
        <f>A126+1</f>
        <v>12</v>
      </c>
      <c r="B128" s="68" t="s">
        <v>409</v>
      </c>
      <c r="C128" s="80" t="s">
        <v>483</v>
      </c>
      <c r="D128" s="16" t="s">
        <v>390</v>
      </c>
      <c r="E128" s="66" t="s">
        <v>55</v>
      </c>
      <c r="F128" s="66" t="s">
        <v>29</v>
      </c>
      <c r="G128" s="66" t="s">
        <v>56</v>
      </c>
      <c r="H128" s="66" t="s">
        <v>16</v>
      </c>
      <c r="I128" s="10">
        <v>32</v>
      </c>
      <c r="J128" s="12">
        <v>32</v>
      </c>
      <c r="K128" s="12">
        <v>38.4</v>
      </c>
    </row>
    <row r="129" spans="1:16" x14ac:dyDescent="0.25">
      <c r="A129" s="86"/>
      <c r="B129" s="69"/>
      <c r="C129" s="82"/>
      <c r="D129" s="9" t="s">
        <v>391</v>
      </c>
      <c r="E129" s="67"/>
      <c r="F129" s="67"/>
      <c r="G129" s="67"/>
      <c r="H129" s="67"/>
      <c r="I129" s="10">
        <v>32.700000000000003</v>
      </c>
      <c r="J129" s="12">
        <v>32.64</v>
      </c>
      <c r="K129" s="12">
        <v>39.17</v>
      </c>
      <c r="P129" s="13">
        <f t="shared" si="1"/>
        <v>102.18750000000001</v>
      </c>
    </row>
    <row r="130" spans="1:16" ht="24.75" customHeight="1" x14ac:dyDescent="0.25">
      <c r="A130" s="85">
        <f>A128+1</f>
        <v>13</v>
      </c>
      <c r="B130" s="78">
        <v>43419</v>
      </c>
      <c r="C130" s="66" t="s">
        <v>484</v>
      </c>
      <c r="D130" s="16" t="s">
        <v>390</v>
      </c>
      <c r="E130" s="66" t="s">
        <v>296</v>
      </c>
      <c r="F130" s="66" t="s">
        <v>29</v>
      </c>
      <c r="G130" s="66" t="s">
        <v>301</v>
      </c>
      <c r="H130" s="66" t="s">
        <v>14</v>
      </c>
      <c r="I130" s="12">
        <v>3.56</v>
      </c>
      <c r="J130" s="12" t="s">
        <v>271</v>
      </c>
      <c r="K130" s="12" t="s">
        <v>271</v>
      </c>
    </row>
    <row r="131" spans="1:16" ht="33.75" customHeight="1" x14ac:dyDescent="0.25">
      <c r="A131" s="86"/>
      <c r="B131" s="99"/>
      <c r="C131" s="67"/>
      <c r="D131" s="9" t="s">
        <v>391</v>
      </c>
      <c r="E131" s="67"/>
      <c r="F131" s="67"/>
      <c r="G131" s="67"/>
      <c r="H131" s="67"/>
      <c r="I131" s="12">
        <v>3.74</v>
      </c>
      <c r="J131" s="12" t="s">
        <v>271</v>
      </c>
      <c r="K131" s="12" t="s">
        <v>271</v>
      </c>
      <c r="P131" s="13">
        <f t="shared" si="1"/>
        <v>105.0561797752809</v>
      </c>
    </row>
    <row r="132" spans="1:16" ht="27.75" customHeight="1" x14ac:dyDescent="0.25">
      <c r="A132" s="85">
        <f>A130+1</f>
        <v>14</v>
      </c>
      <c r="B132" s="68" t="s">
        <v>399</v>
      </c>
      <c r="C132" s="80" t="s">
        <v>485</v>
      </c>
      <c r="D132" s="16" t="s">
        <v>390</v>
      </c>
      <c r="E132" s="66" t="s">
        <v>242</v>
      </c>
      <c r="F132" s="66" t="s">
        <v>29</v>
      </c>
      <c r="G132" s="83" t="s">
        <v>221</v>
      </c>
      <c r="H132" s="66" t="s">
        <v>16</v>
      </c>
      <c r="I132" s="10">
        <v>70.180000000000007</v>
      </c>
      <c r="J132" s="10">
        <v>50.06</v>
      </c>
      <c r="K132" s="12">
        <v>60.07</v>
      </c>
    </row>
    <row r="133" spans="1:16" ht="30" customHeight="1" x14ac:dyDescent="0.25">
      <c r="A133" s="88"/>
      <c r="B133" s="77"/>
      <c r="C133" s="87"/>
      <c r="D133" s="9" t="s">
        <v>391</v>
      </c>
      <c r="E133" s="70"/>
      <c r="F133" s="70"/>
      <c r="G133" s="83"/>
      <c r="H133" s="70"/>
      <c r="I133" s="10">
        <v>74.349999999999994</v>
      </c>
      <c r="J133" s="10">
        <v>51.06</v>
      </c>
      <c r="K133" s="12">
        <v>61.27</v>
      </c>
      <c r="P133" s="13">
        <f t="shared" si="1"/>
        <v>105.94186377885435</v>
      </c>
    </row>
    <row r="134" spans="1:16" ht="27.75" customHeight="1" x14ac:dyDescent="0.25">
      <c r="A134" s="88"/>
      <c r="B134" s="77"/>
      <c r="C134" s="87"/>
      <c r="D134" s="16" t="s">
        <v>390</v>
      </c>
      <c r="E134" s="70"/>
      <c r="F134" s="70"/>
      <c r="G134" s="70" t="s">
        <v>309</v>
      </c>
      <c r="H134" s="70"/>
      <c r="I134" s="10">
        <v>70.180000000000007</v>
      </c>
      <c r="J134" s="10">
        <v>49.7</v>
      </c>
      <c r="K134" s="12">
        <v>59.64</v>
      </c>
    </row>
    <row r="135" spans="1:16" ht="32.25" customHeight="1" x14ac:dyDescent="0.25">
      <c r="A135" s="86"/>
      <c r="B135" s="69"/>
      <c r="C135" s="82"/>
      <c r="D135" s="9" t="s">
        <v>391</v>
      </c>
      <c r="E135" s="67"/>
      <c r="F135" s="67"/>
      <c r="G135" s="67"/>
      <c r="H135" s="67"/>
      <c r="I135" s="10">
        <v>74.349999999999994</v>
      </c>
      <c r="J135" s="10">
        <v>50.69</v>
      </c>
      <c r="K135" s="12">
        <v>60.83</v>
      </c>
      <c r="P135" s="13">
        <f t="shared" si="1"/>
        <v>105.94186377885435</v>
      </c>
    </row>
    <row r="136" spans="1:16" ht="18" customHeight="1" x14ac:dyDescent="0.25">
      <c r="A136" s="85">
        <f>A132+1</f>
        <v>15</v>
      </c>
      <c r="B136" s="68">
        <v>43454</v>
      </c>
      <c r="C136" s="66" t="s">
        <v>530</v>
      </c>
      <c r="D136" s="16" t="s">
        <v>390</v>
      </c>
      <c r="E136" s="66" t="s">
        <v>55</v>
      </c>
      <c r="F136" s="66" t="s">
        <v>29</v>
      </c>
      <c r="G136" s="83" t="s">
        <v>56</v>
      </c>
      <c r="H136" s="66" t="s">
        <v>15</v>
      </c>
      <c r="I136" s="12">
        <v>38.33</v>
      </c>
      <c r="J136" s="12" t="s">
        <v>271</v>
      </c>
      <c r="K136" s="12" t="s">
        <v>271</v>
      </c>
    </row>
    <row r="137" spans="1:16" x14ac:dyDescent="0.25">
      <c r="A137" s="88"/>
      <c r="B137" s="77"/>
      <c r="C137" s="70"/>
      <c r="D137" s="9" t="s">
        <v>391</v>
      </c>
      <c r="E137" s="70"/>
      <c r="F137" s="70"/>
      <c r="G137" s="83"/>
      <c r="H137" s="67"/>
      <c r="I137" s="12">
        <v>38.97</v>
      </c>
      <c r="J137" s="12" t="s">
        <v>271</v>
      </c>
      <c r="K137" s="12" t="s">
        <v>271</v>
      </c>
      <c r="P137" s="13">
        <f t="shared" ref="P137:P187" si="8">I137/I136*100</f>
        <v>101.66971040960084</v>
      </c>
    </row>
    <row r="138" spans="1:16" x14ac:dyDescent="0.25">
      <c r="A138" s="14"/>
      <c r="B138" s="68">
        <v>43454</v>
      </c>
      <c r="C138" s="66" t="s">
        <v>531</v>
      </c>
      <c r="D138" s="16" t="s">
        <v>390</v>
      </c>
      <c r="E138" s="66" t="s">
        <v>488</v>
      </c>
      <c r="F138" s="66" t="s">
        <v>29</v>
      </c>
      <c r="G138" s="66" t="s">
        <v>56</v>
      </c>
      <c r="H138" s="66" t="s">
        <v>16</v>
      </c>
      <c r="I138" s="12">
        <v>105.8</v>
      </c>
      <c r="J138" s="12">
        <v>28.11</v>
      </c>
      <c r="K138" s="12">
        <v>33.729999999999997</v>
      </c>
    </row>
    <row r="139" spans="1:16" x14ac:dyDescent="0.25">
      <c r="A139" s="14"/>
      <c r="B139" s="76"/>
      <c r="C139" s="76"/>
      <c r="D139" s="16" t="s">
        <v>391</v>
      </c>
      <c r="E139" s="76"/>
      <c r="F139" s="76"/>
      <c r="G139" s="76"/>
      <c r="H139" s="76"/>
      <c r="I139" s="12">
        <v>110.67</v>
      </c>
      <c r="J139" s="12">
        <v>28.67</v>
      </c>
      <c r="K139" s="12">
        <v>34.4</v>
      </c>
    </row>
    <row r="140" spans="1:16" x14ac:dyDescent="0.25">
      <c r="A140" s="85"/>
      <c r="B140" s="68">
        <v>43434</v>
      </c>
      <c r="C140" s="80" t="s">
        <v>532</v>
      </c>
      <c r="D140" s="16" t="s">
        <v>390</v>
      </c>
      <c r="E140" s="66" t="s">
        <v>370</v>
      </c>
      <c r="F140" s="66" t="s">
        <v>29</v>
      </c>
      <c r="G140" s="66" t="s">
        <v>371</v>
      </c>
      <c r="H140" s="66" t="s">
        <v>15</v>
      </c>
      <c r="I140" s="10">
        <v>15.93</v>
      </c>
      <c r="J140" s="12" t="s">
        <v>271</v>
      </c>
      <c r="K140" s="12" t="s">
        <v>271</v>
      </c>
    </row>
    <row r="141" spans="1:16" x14ac:dyDescent="0.25">
      <c r="A141" s="86"/>
      <c r="B141" s="77"/>
      <c r="C141" s="87"/>
      <c r="D141" s="9" t="s">
        <v>391</v>
      </c>
      <c r="E141" s="70"/>
      <c r="F141" s="70"/>
      <c r="G141" s="67"/>
      <c r="H141" s="67"/>
      <c r="I141" s="10">
        <v>15.93</v>
      </c>
      <c r="J141" s="12" t="s">
        <v>271</v>
      </c>
      <c r="K141" s="12" t="s">
        <v>271</v>
      </c>
      <c r="P141" s="13">
        <f t="shared" si="8"/>
        <v>100</v>
      </c>
    </row>
    <row r="142" spans="1:16" x14ac:dyDescent="0.25">
      <c r="A142" s="14"/>
      <c r="B142" s="92"/>
      <c r="C142" s="92"/>
      <c r="D142" s="16" t="s">
        <v>390</v>
      </c>
      <c r="E142" s="92"/>
      <c r="F142" s="92"/>
      <c r="G142" s="66" t="s">
        <v>372</v>
      </c>
      <c r="H142" s="66" t="s">
        <v>15</v>
      </c>
      <c r="I142" s="10">
        <v>11.2</v>
      </c>
      <c r="J142" s="12" t="s">
        <v>271</v>
      </c>
      <c r="K142" s="12" t="s">
        <v>271</v>
      </c>
    </row>
    <row r="143" spans="1:16" x14ac:dyDescent="0.25">
      <c r="A143" s="14"/>
      <c r="B143" s="76"/>
      <c r="C143" s="76"/>
      <c r="D143" s="9" t="s">
        <v>391</v>
      </c>
      <c r="E143" s="76"/>
      <c r="F143" s="76"/>
      <c r="G143" s="67"/>
      <c r="H143" s="76"/>
      <c r="I143" s="10">
        <v>11.2</v>
      </c>
      <c r="J143" s="12" t="s">
        <v>271</v>
      </c>
      <c r="K143" s="12" t="s">
        <v>271</v>
      </c>
    </row>
    <row r="144" spans="1:16" ht="16.5" customHeight="1" x14ac:dyDescent="0.25">
      <c r="A144" s="85"/>
      <c r="B144" s="68">
        <v>43454</v>
      </c>
      <c r="C144" s="66" t="s">
        <v>533</v>
      </c>
      <c r="D144" s="16" t="s">
        <v>390</v>
      </c>
      <c r="E144" s="66" t="s">
        <v>300</v>
      </c>
      <c r="F144" s="66" t="s">
        <v>29</v>
      </c>
      <c r="G144" s="66" t="s">
        <v>301</v>
      </c>
      <c r="H144" s="66" t="s">
        <v>16</v>
      </c>
      <c r="I144" s="12">
        <v>36.090000000000003</v>
      </c>
      <c r="J144" s="12" t="s">
        <v>271</v>
      </c>
      <c r="K144" s="12" t="s">
        <v>271</v>
      </c>
    </row>
    <row r="145" spans="1:16" x14ac:dyDescent="0.25">
      <c r="A145" s="88"/>
      <c r="B145" s="77"/>
      <c r="C145" s="70"/>
      <c r="D145" s="9" t="s">
        <v>391</v>
      </c>
      <c r="E145" s="70"/>
      <c r="F145" s="70"/>
      <c r="G145" s="70"/>
      <c r="H145" s="67"/>
      <c r="I145" s="12">
        <v>36.96</v>
      </c>
      <c r="J145" s="12" t="s">
        <v>271</v>
      </c>
      <c r="K145" s="12" t="s">
        <v>271</v>
      </c>
      <c r="P145" s="13">
        <f t="shared" si="8"/>
        <v>102.41064006650041</v>
      </c>
    </row>
    <row r="146" spans="1:16" ht="15" customHeight="1" x14ac:dyDescent="0.25">
      <c r="A146" s="88"/>
      <c r="B146" s="77"/>
      <c r="C146" s="70"/>
      <c r="D146" s="16" t="s">
        <v>390</v>
      </c>
      <c r="E146" s="70"/>
      <c r="F146" s="70"/>
      <c r="G146" s="92"/>
      <c r="H146" s="66" t="s">
        <v>15</v>
      </c>
      <c r="I146" s="12">
        <v>5.72</v>
      </c>
      <c r="J146" s="12" t="s">
        <v>271</v>
      </c>
      <c r="K146" s="12" t="s">
        <v>271</v>
      </c>
    </row>
    <row r="147" spans="1:16" x14ac:dyDescent="0.25">
      <c r="A147" s="86"/>
      <c r="B147" s="69"/>
      <c r="C147" s="70"/>
      <c r="D147" s="9" t="s">
        <v>391</v>
      </c>
      <c r="E147" s="70"/>
      <c r="F147" s="70"/>
      <c r="G147" s="76"/>
      <c r="H147" s="67"/>
      <c r="I147" s="12">
        <v>5.86</v>
      </c>
      <c r="J147" s="12" t="s">
        <v>271</v>
      </c>
      <c r="K147" s="12" t="s">
        <v>271</v>
      </c>
      <c r="P147" s="13">
        <f t="shared" si="8"/>
        <v>102.44755244755245</v>
      </c>
    </row>
    <row r="148" spans="1:16" x14ac:dyDescent="0.25">
      <c r="A148" s="85"/>
      <c r="B148" s="78">
        <v>43448</v>
      </c>
      <c r="C148" s="80" t="s">
        <v>534</v>
      </c>
      <c r="D148" s="16" t="s">
        <v>390</v>
      </c>
      <c r="E148" s="66" t="s">
        <v>302</v>
      </c>
      <c r="F148" s="66" t="s">
        <v>29</v>
      </c>
      <c r="G148" s="66" t="s">
        <v>41</v>
      </c>
      <c r="H148" s="66" t="s">
        <v>15</v>
      </c>
      <c r="I148" s="10">
        <v>24.96</v>
      </c>
      <c r="J148" s="12" t="s">
        <v>271</v>
      </c>
      <c r="K148" s="12" t="s">
        <v>271</v>
      </c>
    </row>
    <row r="149" spans="1:16" x14ac:dyDescent="0.25">
      <c r="A149" s="86"/>
      <c r="B149" s="79"/>
      <c r="C149" s="82"/>
      <c r="D149" s="9" t="s">
        <v>391</v>
      </c>
      <c r="E149" s="67"/>
      <c r="F149" s="67"/>
      <c r="G149" s="67"/>
      <c r="H149" s="67"/>
      <c r="I149" s="10">
        <v>26.11</v>
      </c>
      <c r="J149" s="12" t="s">
        <v>271</v>
      </c>
      <c r="K149" s="12" t="s">
        <v>271</v>
      </c>
      <c r="P149" s="13">
        <f t="shared" si="8"/>
        <v>104.60737179487178</v>
      </c>
    </row>
    <row r="150" spans="1:16" ht="24.75" customHeight="1" x14ac:dyDescent="0.25">
      <c r="A150" s="15"/>
      <c r="B150" s="68">
        <v>43413</v>
      </c>
      <c r="C150" s="80" t="s">
        <v>535</v>
      </c>
      <c r="D150" s="16" t="s">
        <v>390</v>
      </c>
      <c r="E150" s="66" t="s">
        <v>331</v>
      </c>
      <c r="F150" s="66" t="s">
        <v>29</v>
      </c>
      <c r="G150" s="66" t="s">
        <v>44</v>
      </c>
      <c r="H150" s="66" t="s">
        <v>16</v>
      </c>
      <c r="I150" s="10">
        <v>56.11</v>
      </c>
      <c r="J150" s="12" t="s">
        <v>271</v>
      </c>
      <c r="K150" s="12" t="s">
        <v>271</v>
      </c>
    </row>
    <row r="151" spans="1:16" ht="25.5" customHeight="1" x14ac:dyDescent="0.25">
      <c r="A151" s="15"/>
      <c r="B151" s="76"/>
      <c r="C151" s="76"/>
      <c r="D151" s="9" t="s">
        <v>391</v>
      </c>
      <c r="E151" s="67"/>
      <c r="F151" s="76"/>
      <c r="G151" s="76"/>
      <c r="H151" s="76"/>
      <c r="I151" s="10">
        <v>60.83</v>
      </c>
      <c r="J151" s="12" t="s">
        <v>271</v>
      </c>
      <c r="K151" s="12" t="s">
        <v>271</v>
      </c>
      <c r="P151" s="13">
        <f t="shared" si="8"/>
        <v>108.41204776332205</v>
      </c>
    </row>
    <row r="152" spans="1:16" ht="18" customHeight="1" x14ac:dyDescent="0.25">
      <c r="A152" s="15"/>
      <c r="B152" s="68" t="s">
        <v>451</v>
      </c>
      <c r="C152" s="80" t="s">
        <v>537</v>
      </c>
      <c r="D152" s="16" t="s">
        <v>390</v>
      </c>
      <c r="E152" s="66" t="s">
        <v>333</v>
      </c>
      <c r="F152" s="66" t="s">
        <v>29</v>
      </c>
      <c r="G152" s="66" t="s">
        <v>334</v>
      </c>
      <c r="H152" s="66" t="s">
        <v>16</v>
      </c>
      <c r="I152" s="10">
        <v>82.29</v>
      </c>
      <c r="J152" s="12">
        <v>82.29</v>
      </c>
      <c r="K152" s="12" t="s">
        <v>271</v>
      </c>
    </row>
    <row r="153" spans="1:16" ht="15.75" customHeight="1" x14ac:dyDescent="0.25">
      <c r="A153" s="15"/>
      <c r="B153" s="76"/>
      <c r="C153" s="76"/>
      <c r="D153" s="9" t="s">
        <v>391</v>
      </c>
      <c r="E153" s="67"/>
      <c r="F153" s="76"/>
      <c r="G153" s="76"/>
      <c r="H153" s="76"/>
      <c r="I153" s="10">
        <v>87.96</v>
      </c>
      <c r="J153" s="12">
        <v>83.94</v>
      </c>
      <c r="K153" s="12" t="s">
        <v>271</v>
      </c>
      <c r="P153" s="13">
        <f t="shared" si="8"/>
        <v>106.89026613197228</v>
      </c>
    </row>
    <row r="154" spans="1:16" ht="17.25" customHeight="1" x14ac:dyDescent="0.25">
      <c r="A154" s="15"/>
      <c r="B154" s="68">
        <v>43441</v>
      </c>
      <c r="C154" s="80" t="s">
        <v>398</v>
      </c>
      <c r="D154" s="16" t="s">
        <v>390</v>
      </c>
      <c r="E154" s="66" t="s">
        <v>383</v>
      </c>
      <c r="F154" s="66" t="s">
        <v>29</v>
      </c>
      <c r="G154" s="66" t="s">
        <v>46</v>
      </c>
      <c r="H154" s="66" t="s">
        <v>14</v>
      </c>
      <c r="I154" s="10">
        <v>17.12</v>
      </c>
      <c r="J154" s="12" t="s">
        <v>274</v>
      </c>
      <c r="K154" s="12" t="s">
        <v>271</v>
      </c>
    </row>
    <row r="155" spans="1:16" ht="16.5" customHeight="1" x14ac:dyDescent="0.25">
      <c r="A155" s="15"/>
      <c r="B155" s="76"/>
      <c r="C155" s="76"/>
      <c r="D155" s="9" t="s">
        <v>391</v>
      </c>
      <c r="E155" s="67"/>
      <c r="F155" s="76"/>
      <c r="G155" s="76"/>
      <c r="H155" s="76"/>
      <c r="I155" s="10">
        <v>17.600000000000001</v>
      </c>
      <c r="J155" s="12" t="s">
        <v>274</v>
      </c>
      <c r="K155" s="12" t="s">
        <v>271</v>
      </c>
      <c r="P155" s="13">
        <f t="shared" ref="P155" si="9">I155/I154*100</f>
        <v>102.80373831775702</v>
      </c>
    </row>
    <row r="156" spans="1:16" x14ac:dyDescent="0.25">
      <c r="A156" s="71" t="s">
        <v>291</v>
      </c>
      <c r="B156" s="72"/>
      <c r="C156" s="72"/>
      <c r="D156" s="72"/>
      <c r="E156" s="72"/>
      <c r="F156" s="72"/>
      <c r="G156" s="72"/>
      <c r="H156" s="72"/>
      <c r="I156" s="72"/>
      <c r="J156" s="72"/>
      <c r="K156" s="73"/>
    </row>
    <row r="157" spans="1:16" x14ac:dyDescent="0.25">
      <c r="A157" s="85">
        <f>A136+1</f>
        <v>16</v>
      </c>
      <c r="B157" s="68">
        <v>43427</v>
      </c>
      <c r="C157" s="68" t="s">
        <v>494</v>
      </c>
      <c r="D157" s="16" t="s">
        <v>390</v>
      </c>
      <c r="E157" s="66" t="s">
        <v>282</v>
      </c>
      <c r="F157" s="66" t="s">
        <v>59</v>
      </c>
      <c r="G157" s="66" t="s">
        <v>60</v>
      </c>
      <c r="H157" s="66" t="s">
        <v>16</v>
      </c>
      <c r="I157" s="10">
        <v>6.48</v>
      </c>
      <c r="J157" s="10" t="s">
        <v>271</v>
      </c>
      <c r="K157" s="10" t="s">
        <v>271</v>
      </c>
    </row>
    <row r="158" spans="1:16" x14ac:dyDescent="0.25">
      <c r="A158" s="86"/>
      <c r="B158" s="69"/>
      <c r="C158" s="69"/>
      <c r="D158" s="9" t="s">
        <v>391</v>
      </c>
      <c r="E158" s="67"/>
      <c r="F158" s="67"/>
      <c r="G158" s="67"/>
      <c r="H158" s="67"/>
      <c r="I158" s="10">
        <v>6.77</v>
      </c>
      <c r="J158" s="10" t="s">
        <v>271</v>
      </c>
      <c r="K158" s="10" t="s">
        <v>271</v>
      </c>
      <c r="P158" s="13">
        <f t="shared" si="8"/>
        <v>104.47530864197529</v>
      </c>
    </row>
    <row r="159" spans="1:16" ht="22.5" customHeight="1" x14ac:dyDescent="0.25">
      <c r="A159" s="74">
        <f>A157+1</f>
        <v>17</v>
      </c>
      <c r="B159" s="68">
        <v>43398</v>
      </c>
      <c r="C159" s="80" t="s">
        <v>587</v>
      </c>
      <c r="D159" s="16" t="s">
        <v>390</v>
      </c>
      <c r="E159" s="66" t="s">
        <v>61</v>
      </c>
      <c r="F159" s="66" t="s">
        <v>59</v>
      </c>
      <c r="G159" s="66" t="s">
        <v>62</v>
      </c>
      <c r="H159" s="66" t="s">
        <v>16</v>
      </c>
      <c r="I159" s="10">
        <v>11.68</v>
      </c>
      <c r="J159" s="10" t="s">
        <v>271</v>
      </c>
      <c r="K159" s="10" t="s">
        <v>271</v>
      </c>
    </row>
    <row r="160" spans="1:16" x14ac:dyDescent="0.25">
      <c r="A160" s="75"/>
      <c r="B160" s="69"/>
      <c r="C160" s="82"/>
      <c r="D160" s="9" t="s">
        <v>391</v>
      </c>
      <c r="E160" s="67"/>
      <c r="F160" s="67"/>
      <c r="G160" s="67"/>
      <c r="H160" s="67"/>
      <c r="I160" s="10">
        <v>11.68</v>
      </c>
      <c r="J160" s="10" t="s">
        <v>271</v>
      </c>
      <c r="K160" s="10" t="s">
        <v>271</v>
      </c>
      <c r="P160" s="13">
        <f t="shared" si="8"/>
        <v>100</v>
      </c>
    </row>
    <row r="161" spans="1:16" x14ac:dyDescent="0.25">
      <c r="A161" s="74" t="e">
        <f>#REF!+1</f>
        <v>#REF!</v>
      </c>
      <c r="B161" s="68">
        <v>43413</v>
      </c>
      <c r="C161" s="80" t="s">
        <v>584</v>
      </c>
      <c r="D161" s="16" t="s">
        <v>390</v>
      </c>
      <c r="E161" s="66" t="s">
        <v>380</v>
      </c>
      <c r="F161" s="66" t="s">
        <v>59</v>
      </c>
      <c r="G161" s="66" t="s">
        <v>64</v>
      </c>
      <c r="H161" s="66" t="s">
        <v>16</v>
      </c>
      <c r="I161" s="10">
        <v>11.67</v>
      </c>
      <c r="J161" s="10" t="s">
        <v>271</v>
      </c>
      <c r="K161" s="10" t="s">
        <v>271</v>
      </c>
    </row>
    <row r="162" spans="1:16" x14ac:dyDescent="0.25">
      <c r="A162" s="75"/>
      <c r="B162" s="69"/>
      <c r="C162" s="82"/>
      <c r="D162" s="9" t="s">
        <v>391</v>
      </c>
      <c r="E162" s="67"/>
      <c r="F162" s="67"/>
      <c r="G162" s="67"/>
      <c r="H162" s="67"/>
      <c r="I162" s="10">
        <v>12.21</v>
      </c>
      <c r="J162" s="10" t="s">
        <v>271</v>
      </c>
      <c r="K162" s="10" t="s">
        <v>271</v>
      </c>
      <c r="P162" s="13">
        <f t="shared" si="8"/>
        <v>104.62724935732648</v>
      </c>
    </row>
    <row r="163" spans="1:16" ht="18.75" customHeight="1" x14ac:dyDescent="0.25">
      <c r="A163" s="74" t="e">
        <f>#REF!+1</f>
        <v>#REF!</v>
      </c>
      <c r="B163" s="68">
        <v>43448</v>
      </c>
      <c r="C163" s="80" t="s">
        <v>575</v>
      </c>
      <c r="D163" s="16" t="s">
        <v>390</v>
      </c>
      <c r="E163" s="66" t="s">
        <v>236</v>
      </c>
      <c r="F163" s="66" t="s">
        <v>59</v>
      </c>
      <c r="G163" s="66" t="s">
        <v>64</v>
      </c>
      <c r="H163" s="66" t="s">
        <v>16</v>
      </c>
      <c r="I163" s="10">
        <v>12.96</v>
      </c>
      <c r="J163" s="10" t="s">
        <v>271</v>
      </c>
      <c r="K163" s="10" t="s">
        <v>271</v>
      </c>
    </row>
    <row r="164" spans="1:16" x14ac:dyDescent="0.25">
      <c r="A164" s="75"/>
      <c r="B164" s="69"/>
      <c r="C164" s="82"/>
      <c r="D164" s="9" t="s">
        <v>391</v>
      </c>
      <c r="E164" s="67"/>
      <c r="F164" s="67"/>
      <c r="G164" s="67"/>
      <c r="H164" s="67"/>
      <c r="I164" s="10">
        <v>13.2</v>
      </c>
      <c r="J164" s="10" t="s">
        <v>274</v>
      </c>
      <c r="K164" s="10" t="s">
        <v>271</v>
      </c>
      <c r="P164" s="13">
        <f t="shared" si="8"/>
        <v>101.85185185185183</v>
      </c>
    </row>
    <row r="165" spans="1:16" x14ac:dyDescent="0.25">
      <c r="A165" s="74" t="e">
        <f>#REF!+1</f>
        <v>#REF!</v>
      </c>
      <c r="B165" s="68">
        <v>43441</v>
      </c>
      <c r="C165" s="80" t="s">
        <v>576</v>
      </c>
      <c r="D165" s="16" t="s">
        <v>390</v>
      </c>
      <c r="E165" s="66" t="s">
        <v>381</v>
      </c>
      <c r="F165" s="66" t="s">
        <v>59</v>
      </c>
      <c r="G165" s="66" t="s">
        <v>68</v>
      </c>
      <c r="H165" s="66" t="s">
        <v>16</v>
      </c>
      <c r="I165" s="10">
        <v>16.940000000000001</v>
      </c>
      <c r="J165" s="10" t="s">
        <v>271</v>
      </c>
      <c r="K165" s="10" t="s">
        <v>271</v>
      </c>
    </row>
    <row r="166" spans="1:16" x14ac:dyDescent="0.25">
      <c r="A166" s="75"/>
      <c r="B166" s="69"/>
      <c r="C166" s="82"/>
      <c r="D166" s="9" t="s">
        <v>391</v>
      </c>
      <c r="E166" s="67"/>
      <c r="F166" s="67"/>
      <c r="G166" s="67"/>
      <c r="H166" s="67"/>
      <c r="I166" s="10">
        <v>17.28</v>
      </c>
      <c r="J166" s="10" t="s">
        <v>271</v>
      </c>
      <c r="K166" s="10" t="s">
        <v>271</v>
      </c>
      <c r="P166" s="13">
        <f t="shared" si="8"/>
        <v>102.00708382526564</v>
      </c>
    </row>
    <row r="167" spans="1:16" ht="22.5" customHeight="1" x14ac:dyDescent="0.25">
      <c r="A167" s="74" t="e">
        <f>A165+1</f>
        <v>#REF!</v>
      </c>
      <c r="B167" s="68">
        <v>43434</v>
      </c>
      <c r="C167" s="80" t="s">
        <v>580</v>
      </c>
      <c r="D167" s="16" t="s">
        <v>390</v>
      </c>
      <c r="E167" s="66" t="s">
        <v>69</v>
      </c>
      <c r="F167" s="66" t="s">
        <v>59</v>
      </c>
      <c r="G167" s="66" t="s">
        <v>579</v>
      </c>
      <c r="H167" s="66" t="s">
        <v>16</v>
      </c>
      <c r="I167" s="51">
        <v>15.01</v>
      </c>
      <c r="J167" s="10" t="s">
        <v>271</v>
      </c>
      <c r="K167" s="10" t="s">
        <v>271</v>
      </c>
    </row>
    <row r="168" spans="1:16" x14ac:dyDescent="0.25">
      <c r="A168" s="75"/>
      <c r="B168" s="69"/>
      <c r="C168" s="82"/>
      <c r="D168" s="9" t="s">
        <v>391</v>
      </c>
      <c r="E168" s="67"/>
      <c r="F168" s="67"/>
      <c r="G168" s="67"/>
      <c r="H168" s="67"/>
      <c r="I168" s="10">
        <v>15.7</v>
      </c>
      <c r="J168" s="10" t="s">
        <v>271</v>
      </c>
      <c r="K168" s="10" t="s">
        <v>271</v>
      </c>
      <c r="P168" s="13">
        <f t="shared" si="8"/>
        <v>104.59693537641573</v>
      </c>
    </row>
    <row r="169" spans="1:16" ht="22.5" customHeight="1" x14ac:dyDescent="0.25">
      <c r="A169" s="74" t="e">
        <f>A167+1</f>
        <v>#REF!</v>
      </c>
      <c r="B169" s="68" t="s">
        <v>581</v>
      </c>
      <c r="C169" s="80" t="s">
        <v>582</v>
      </c>
      <c r="D169" s="16" t="s">
        <v>390</v>
      </c>
      <c r="E169" s="66" t="s">
        <v>70</v>
      </c>
      <c r="F169" s="66" t="s">
        <v>59</v>
      </c>
      <c r="G169" s="66" t="s">
        <v>68</v>
      </c>
      <c r="H169" s="66" t="s">
        <v>16</v>
      </c>
      <c r="I169" s="10">
        <v>34.19</v>
      </c>
      <c r="J169" s="10">
        <v>34.19</v>
      </c>
      <c r="K169" s="12">
        <v>41.03</v>
      </c>
    </row>
    <row r="170" spans="1:16" x14ac:dyDescent="0.25">
      <c r="A170" s="75"/>
      <c r="B170" s="69"/>
      <c r="C170" s="82"/>
      <c r="D170" s="9" t="s">
        <v>391</v>
      </c>
      <c r="E170" s="67"/>
      <c r="F170" s="67"/>
      <c r="G170" s="67"/>
      <c r="H170" s="67"/>
      <c r="I170" s="10">
        <v>34.19</v>
      </c>
      <c r="J170" s="10">
        <v>34.19</v>
      </c>
      <c r="K170" s="12">
        <v>41.03</v>
      </c>
      <c r="P170" s="13">
        <f t="shared" si="8"/>
        <v>100</v>
      </c>
    </row>
    <row r="171" spans="1:16" s="23" customFormat="1" ht="63.75" customHeight="1" x14ac:dyDescent="0.25">
      <c r="A171" s="22"/>
      <c r="B171" s="68">
        <v>43454</v>
      </c>
      <c r="C171" s="80" t="s">
        <v>590</v>
      </c>
      <c r="D171" s="16" t="s">
        <v>390</v>
      </c>
      <c r="E171" s="70" t="s">
        <v>352</v>
      </c>
      <c r="F171" s="70" t="s">
        <v>59</v>
      </c>
      <c r="G171" s="70" t="s">
        <v>589</v>
      </c>
      <c r="H171" s="70" t="s">
        <v>16</v>
      </c>
      <c r="I171" s="10">
        <v>39.020000000000003</v>
      </c>
      <c r="J171" s="10">
        <v>28.54</v>
      </c>
      <c r="K171" s="12">
        <v>34.25</v>
      </c>
      <c r="P171" s="13"/>
    </row>
    <row r="172" spans="1:16" s="23" customFormat="1" ht="63.75" customHeight="1" x14ac:dyDescent="0.25">
      <c r="A172" s="22"/>
      <c r="B172" s="77"/>
      <c r="C172" s="87"/>
      <c r="D172" s="9" t="s">
        <v>391</v>
      </c>
      <c r="E172" s="70"/>
      <c r="F172" s="70"/>
      <c r="G172" s="67"/>
      <c r="H172" s="67"/>
      <c r="I172" s="10">
        <v>41.55</v>
      </c>
      <c r="J172" s="10">
        <v>29.11</v>
      </c>
      <c r="K172" s="12">
        <v>34.93</v>
      </c>
      <c r="P172" s="13"/>
    </row>
    <row r="173" spans="1:16" s="23" customFormat="1" x14ac:dyDescent="0.25">
      <c r="A173" s="22"/>
      <c r="B173" s="77"/>
      <c r="C173" s="87"/>
      <c r="D173" s="16" t="s">
        <v>390</v>
      </c>
      <c r="E173" s="70"/>
      <c r="F173" s="70"/>
      <c r="G173" s="70" t="s">
        <v>379</v>
      </c>
      <c r="H173" s="70" t="s">
        <v>16</v>
      </c>
      <c r="I173" s="10">
        <v>39.020000000000003</v>
      </c>
      <c r="J173" s="10">
        <v>29.63</v>
      </c>
      <c r="K173" s="12">
        <v>35.56</v>
      </c>
      <c r="P173" s="13"/>
    </row>
    <row r="174" spans="1:16" s="23" customFormat="1" x14ac:dyDescent="0.25">
      <c r="A174" s="22"/>
      <c r="B174" s="77"/>
      <c r="C174" s="87"/>
      <c r="D174" s="9" t="s">
        <v>391</v>
      </c>
      <c r="E174" s="70"/>
      <c r="F174" s="70"/>
      <c r="G174" s="67"/>
      <c r="H174" s="67"/>
      <c r="I174" s="10">
        <v>41.55</v>
      </c>
      <c r="J174" s="10">
        <v>30.22</v>
      </c>
      <c r="K174" s="12">
        <v>36.26</v>
      </c>
      <c r="P174" s="13"/>
    </row>
    <row r="175" spans="1:16" s="23" customFormat="1" x14ac:dyDescent="0.25">
      <c r="A175" s="22"/>
      <c r="B175" s="77"/>
      <c r="C175" s="87"/>
      <c r="D175" s="16" t="s">
        <v>390</v>
      </c>
      <c r="E175" s="70"/>
      <c r="F175" s="70"/>
      <c r="G175" s="70" t="s">
        <v>63</v>
      </c>
      <c r="H175" s="70" t="s">
        <v>16</v>
      </c>
      <c r="I175" s="10">
        <v>39.020000000000003</v>
      </c>
      <c r="J175" s="10">
        <v>25.05</v>
      </c>
      <c r="K175" s="12">
        <v>30.06</v>
      </c>
      <c r="P175" s="13"/>
    </row>
    <row r="176" spans="1:16" s="23" customFormat="1" x14ac:dyDescent="0.25">
      <c r="A176" s="22"/>
      <c r="B176" s="69"/>
      <c r="C176" s="82"/>
      <c r="D176" s="9" t="s">
        <v>391</v>
      </c>
      <c r="E176" s="67"/>
      <c r="F176" s="67"/>
      <c r="G176" s="67"/>
      <c r="H176" s="67"/>
      <c r="I176" s="10">
        <v>41.55</v>
      </c>
      <c r="J176" s="10">
        <v>25.55</v>
      </c>
      <c r="K176" s="12">
        <v>30.66</v>
      </c>
      <c r="P176" s="13"/>
    </row>
    <row r="177" spans="1:16" x14ac:dyDescent="0.25">
      <c r="A177" s="22"/>
      <c r="B177" s="68">
        <v>43454</v>
      </c>
      <c r="C177" s="68" t="s">
        <v>592</v>
      </c>
      <c r="D177" s="16" t="s">
        <v>390</v>
      </c>
      <c r="E177" s="70" t="s">
        <v>591</v>
      </c>
      <c r="F177" s="83" t="s">
        <v>59</v>
      </c>
      <c r="G177" s="70" t="s">
        <v>374</v>
      </c>
      <c r="H177" s="70" t="s">
        <v>16</v>
      </c>
      <c r="I177" s="10">
        <v>70.69</v>
      </c>
      <c r="J177" s="10">
        <v>29.63</v>
      </c>
      <c r="K177" s="12">
        <v>35.56</v>
      </c>
    </row>
    <row r="178" spans="1:16" x14ac:dyDescent="0.25">
      <c r="A178" s="22"/>
      <c r="B178" s="69"/>
      <c r="C178" s="69"/>
      <c r="D178" s="9" t="s">
        <v>391</v>
      </c>
      <c r="E178" s="67"/>
      <c r="F178" s="83"/>
      <c r="G178" s="67"/>
      <c r="H178" s="67"/>
      <c r="I178" s="10">
        <v>70.69</v>
      </c>
      <c r="J178" s="10">
        <v>30.22</v>
      </c>
      <c r="K178" s="12">
        <v>36.26</v>
      </c>
    </row>
    <row r="179" spans="1:16" x14ac:dyDescent="0.25">
      <c r="A179" s="22"/>
      <c r="B179" s="68" t="s">
        <v>452</v>
      </c>
      <c r="C179" s="68" t="s">
        <v>453</v>
      </c>
      <c r="D179" s="16" t="s">
        <v>390</v>
      </c>
      <c r="E179" s="66" t="s">
        <v>386</v>
      </c>
      <c r="F179" s="83" t="s">
        <v>59</v>
      </c>
      <c r="G179" s="66" t="s">
        <v>382</v>
      </c>
      <c r="H179" s="83" t="s">
        <v>16</v>
      </c>
      <c r="I179" s="10">
        <v>42.78</v>
      </c>
      <c r="J179" s="10">
        <v>42.78</v>
      </c>
      <c r="K179" s="10" t="s">
        <v>274</v>
      </c>
    </row>
    <row r="180" spans="1:16" x14ac:dyDescent="0.25">
      <c r="A180" s="22"/>
      <c r="B180" s="69"/>
      <c r="C180" s="69"/>
      <c r="D180" s="9" t="s">
        <v>391</v>
      </c>
      <c r="E180" s="67"/>
      <c r="F180" s="83"/>
      <c r="G180" s="67"/>
      <c r="H180" s="83"/>
      <c r="I180" s="10">
        <v>44.61</v>
      </c>
      <c r="J180" s="10">
        <v>43.64</v>
      </c>
      <c r="K180" s="10" t="s">
        <v>274</v>
      </c>
    </row>
    <row r="181" spans="1:16" ht="22.5" customHeight="1" x14ac:dyDescent="0.25">
      <c r="A181" s="74">
        <v>67</v>
      </c>
      <c r="B181" s="68">
        <v>43454</v>
      </c>
      <c r="C181" s="68" t="s">
        <v>495</v>
      </c>
      <c r="D181" s="16" t="s">
        <v>390</v>
      </c>
      <c r="E181" s="66" t="s">
        <v>71</v>
      </c>
      <c r="F181" s="66" t="s">
        <v>59</v>
      </c>
      <c r="G181" s="66" t="s">
        <v>60</v>
      </c>
      <c r="H181" s="66" t="s">
        <v>16</v>
      </c>
      <c r="I181" s="10">
        <v>16.03</v>
      </c>
      <c r="J181" s="10">
        <v>16.03</v>
      </c>
      <c r="K181" s="12">
        <v>19.239999999999998</v>
      </c>
    </row>
    <row r="182" spans="1:16" ht="18.75" customHeight="1" x14ac:dyDescent="0.25">
      <c r="A182" s="75"/>
      <c r="B182" s="69"/>
      <c r="C182" s="69"/>
      <c r="D182" s="9" t="s">
        <v>391</v>
      </c>
      <c r="E182" s="67"/>
      <c r="F182" s="67"/>
      <c r="G182" s="67"/>
      <c r="H182" s="67"/>
      <c r="I182" s="10">
        <v>16.03</v>
      </c>
      <c r="J182" s="10">
        <v>16.03</v>
      </c>
      <c r="K182" s="12">
        <v>19.239999999999998</v>
      </c>
      <c r="P182" s="13">
        <f t="shared" si="8"/>
        <v>100</v>
      </c>
    </row>
    <row r="183" spans="1:16" ht="22.5" customHeight="1" x14ac:dyDescent="0.25">
      <c r="A183" s="74"/>
      <c r="B183" s="68" t="s">
        <v>577</v>
      </c>
      <c r="C183" s="68" t="s">
        <v>578</v>
      </c>
      <c r="D183" s="16" t="s">
        <v>390</v>
      </c>
      <c r="E183" s="66" t="s">
        <v>373</v>
      </c>
      <c r="F183" s="66" t="s">
        <v>59</v>
      </c>
      <c r="G183" s="66" t="s">
        <v>284</v>
      </c>
      <c r="H183" s="66" t="s">
        <v>16</v>
      </c>
      <c r="I183" s="10">
        <v>69.55</v>
      </c>
      <c r="J183" s="10">
        <v>69.55</v>
      </c>
      <c r="K183" s="12">
        <v>83.46</v>
      </c>
    </row>
    <row r="184" spans="1:16" x14ac:dyDescent="0.25">
      <c r="A184" s="75"/>
      <c r="B184" s="69"/>
      <c r="C184" s="69"/>
      <c r="D184" s="9" t="s">
        <v>391</v>
      </c>
      <c r="E184" s="67"/>
      <c r="F184" s="67"/>
      <c r="G184" s="67"/>
      <c r="H184" s="67"/>
      <c r="I184" s="10">
        <v>70.75</v>
      </c>
      <c r="J184" s="10">
        <v>70.75</v>
      </c>
      <c r="K184" s="12">
        <v>84.9</v>
      </c>
    </row>
    <row r="185" spans="1:16" ht="18" customHeight="1" x14ac:dyDescent="0.25">
      <c r="A185" s="71" t="s">
        <v>289</v>
      </c>
      <c r="B185" s="72"/>
      <c r="C185" s="72"/>
      <c r="D185" s="72"/>
      <c r="E185" s="72"/>
      <c r="F185" s="72"/>
      <c r="G185" s="72"/>
      <c r="H185" s="72"/>
      <c r="I185" s="72"/>
      <c r="J185" s="72"/>
      <c r="K185" s="73"/>
    </row>
    <row r="186" spans="1:16" ht="22.5" customHeight="1" x14ac:dyDescent="0.25">
      <c r="A186" s="74">
        <f>A181+1</f>
        <v>68</v>
      </c>
      <c r="B186" s="68" t="s">
        <v>449</v>
      </c>
      <c r="C186" s="80" t="s">
        <v>594</v>
      </c>
      <c r="D186" s="16" t="s">
        <v>390</v>
      </c>
      <c r="E186" s="66" t="s">
        <v>362</v>
      </c>
      <c r="F186" s="66" t="s">
        <v>72</v>
      </c>
      <c r="G186" s="66" t="s">
        <v>74</v>
      </c>
      <c r="H186" s="66" t="s">
        <v>16</v>
      </c>
      <c r="I186" s="10">
        <v>19.54</v>
      </c>
      <c r="J186" s="10">
        <v>19.54</v>
      </c>
      <c r="K186" s="12">
        <f t="shared" ref="K186:K191" si="10">J186*1.2</f>
        <v>23.447999999999997</v>
      </c>
    </row>
    <row r="187" spans="1:16" ht="22.5" customHeight="1" x14ac:dyDescent="0.25">
      <c r="A187" s="75"/>
      <c r="B187" s="69"/>
      <c r="C187" s="82"/>
      <c r="D187" s="9" t="s">
        <v>391</v>
      </c>
      <c r="E187" s="67"/>
      <c r="F187" s="67"/>
      <c r="G187" s="67"/>
      <c r="H187" s="67"/>
      <c r="I187" s="10">
        <v>20.010000000000002</v>
      </c>
      <c r="J187" s="10">
        <v>19.93</v>
      </c>
      <c r="K187" s="12">
        <f t="shared" si="10"/>
        <v>23.916</v>
      </c>
      <c r="P187" s="13">
        <f t="shared" si="8"/>
        <v>102.40532241555785</v>
      </c>
    </row>
    <row r="188" spans="1:16" x14ac:dyDescent="0.25">
      <c r="A188" s="74">
        <f>A186+1</f>
        <v>69</v>
      </c>
      <c r="B188" s="68" t="s">
        <v>410</v>
      </c>
      <c r="C188" s="80" t="s">
        <v>595</v>
      </c>
      <c r="D188" s="16" t="s">
        <v>390</v>
      </c>
      <c r="E188" s="66" t="s">
        <v>225</v>
      </c>
      <c r="F188" s="66" t="s">
        <v>72</v>
      </c>
      <c r="G188" s="66" t="s">
        <v>76</v>
      </c>
      <c r="H188" s="66" t="s">
        <v>16</v>
      </c>
      <c r="I188" s="10">
        <v>15.86</v>
      </c>
      <c r="J188" s="10">
        <v>14.91</v>
      </c>
      <c r="K188" s="12">
        <f t="shared" si="10"/>
        <v>17.891999999999999</v>
      </c>
    </row>
    <row r="189" spans="1:16" s="3" customFormat="1" ht="22.5" customHeight="1" x14ac:dyDescent="0.25">
      <c r="A189" s="75"/>
      <c r="B189" s="69"/>
      <c r="C189" s="82"/>
      <c r="D189" s="9" t="s">
        <v>391</v>
      </c>
      <c r="E189" s="67"/>
      <c r="F189" s="67"/>
      <c r="G189" s="67"/>
      <c r="H189" s="67"/>
      <c r="I189" s="10">
        <v>16.59</v>
      </c>
      <c r="J189" s="10">
        <v>15.21</v>
      </c>
      <c r="K189" s="12">
        <f t="shared" si="10"/>
        <v>18.251999999999999</v>
      </c>
      <c r="P189" s="2">
        <f t="shared" ref="P189:P248" si="11">I189/I188*100</f>
        <v>104.60277427490543</v>
      </c>
    </row>
    <row r="190" spans="1:16" s="3" customFormat="1" x14ac:dyDescent="0.25">
      <c r="A190" s="74">
        <f>A188+1</f>
        <v>70</v>
      </c>
      <c r="B190" s="68">
        <v>43454</v>
      </c>
      <c r="C190" s="80" t="s">
        <v>596</v>
      </c>
      <c r="D190" s="16" t="s">
        <v>390</v>
      </c>
      <c r="E190" s="66" t="s">
        <v>436</v>
      </c>
      <c r="F190" s="66" t="s">
        <v>72</v>
      </c>
      <c r="G190" s="66" t="s">
        <v>77</v>
      </c>
      <c r="H190" s="66" t="s">
        <v>16</v>
      </c>
      <c r="I190" s="10">
        <v>27.88</v>
      </c>
      <c r="J190" s="10">
        <v>27.88</v>
      </c>
      <c r="K190" s="12">
        <f t="shared" si="10"/>
        <v>33.455999999999996</v>
      </c>
      <c r="P190" s="2"/>
    </row>
    <row r="191" spans="1:16" s="3" customFormat="1" x14ac:dyDescent="0.25">
      <c r="A191" s="75"/>
      <c r="B191" s="69"/>
      <c r="C191" s="82"/>
      <c r="D191" s="9" t="s">
        <v>391</v>
      </c>
      <c r="E191" s="67"/>
      <c r="F191" s="67"/>
      <c r="G191" s="67"/>
      <c r="H191" s="67"/>
      <c r="I191" s="10">
        <v>29.16</v>
      </c>
      <c r="J191" s="10">
        <v>28.44</v>
      </c>
      <c r="K191" s="12">
        <f t="shared" si="10"/>
        <v>34.128</v>
      </c>
      <c r="P191" s="2">
        <f t="shared" si="11"/>
        <v>104.59110473457676</v>
      </c>
    </row>
    <row r="192" spans="1:16" s="3" customFormat="1" x14ac:dyDescent="0.25">
      <c r="A192" s="74">
        <f>A190+1</f>
        <v>71</v>
      </c>
      <c r="B192" s="68">
        <v>43419</v>
      </c>
      <c r="C192" s="80" t="s">
        <v>620</v>
      </c>
      <c r="D192" s="16" t="s">
        <v>390</v>
      </c>
      <c r="E192" s="66" t="s">
        <v>78</v>
      </c>
      <c r="F192" s="66" t="s">
        <v>72</v>
      </c>
      <c r="G192" s="66" t="s">
        <v>76</v>
      </c>
      <c r="H192" s="66" t="s">
        <v>16</v>
      </c>
      <c r="I192" s="10">
        <v>5.41</v>
      </c>
      <c r="J192" s="10" t="s">
        <v>271</v>
      </c>
      <c r="K192" s="12" t="s">
        <v>271</v>
      </c>
      <c r="P192" s="2"/>
    </row>
    <row r="193" spans="1:16" s="3" customFormat="1" x14ac:dyDescent="0.25">
      <c r="A193" s="75"/>
      <c r="B193" s="69"/>
      <c r="C193" s="82"/>
      <c r="D193" s="9" t="s">
        <v>391</v>
      </c>
      <c r="E193" s="67"/>
      <c r="F193" s="67"/>
      <c r="G193" s="67"/>
      <c r="H193" s="67"/>
      <c r="I193" s="10">
        <v>5.58</v>
      </c>
      <c r="J193" s="10" t="s">
        <v>271</v>
      </c>
      <c r="K193" s="12" t="s">
        <v>271</v>
      </c>
      <c r="P193" s="2">
        <f t="shared" si="11"/>
        <v>103.14232902033271</v>
      </c>
    </row>
    <row r="194" spans="1:16" s="3" customFormat="1" ht="85.5" customHeight="1" x14ac:dyDescent="0.25">
      <c r="A194" s="74">
        <f>A192+1</f>
        <v>72</v>
      </c>
      <c r="B194" s="68">
        <v>43454</v>
      </c>
      <c r="C194" s="80" t="s">
        <v>438</v>
      </c>
      <c r="D194" s="16" t="s">
        <v>390</v>
      </c>
      <c r="E194" s="66" t="s">
        <v>226</v>
      </c>
      <c r="F194" s="66" t="s">
        <v>72</v>
      </c>
      <c r="G194" s="66" t="s">
        <v>227</v>
      </c>
      <c r="H194" s="66" t="s">
        <v>16</v>
      </c>
      <c r="I194" s="10">
        <v>28.39</v>
      </c>
      <c r="J194" s="10">
        <v>24.79</v>
      </c>
      <c r="K194" s="12">
        <f>J194*1.2</f>
        <v>29.747999999999998</v>
      </c>
      <c r="P194" s="2"/>
    </row>
    <row r="195" spans="1:16" s="3" customFormat="1" ht="64.5" customHeight="1" x14ac:dyDescent="0.25">
      <c r="A195" s="75"/>
      <c r="B195" s="84"/>
      <c r="C195" s="84"/>
      <c r="D195" s="9" t="s">
        <v>391</v>
      </c>
      <c r="E195" s="67"/>
      <c r="F195" s="67"/>
      <c r="G195" s="67"/>
      <c r="H195" s="67"/>
      <c r="I195" s="10">
        <v>29.81</v>
      </c>
      <c r="J195" s="10">
        <v>25.29</v>
      </c>
      <c r="K195" s="12">
        <f>J195*1.2</f>
        <v>30.347999999999999</v>
      </c>
      <c r="P195" s="2">
        <f t="shared" si="11"/>
        <v>105.00176118351531</v>
      </c>
    </row>
    <row r="196" spans="1:16" s="3" customFormat="1" ht="25.5" customHeight="1" x14ac:dyDescent="0.25">
      <c r="A196" s="74">
        <f>A194+1</f>
        <v>73</v>
      </c>
      <c r="B196" s="114">
        <v>43454</v>
      </c>
      <c r="C196" s="80" t="s">
        <v>439</v>
      </c>
      <c r="D196" s="16" t="s">
        <v>390</v>
      </c>
      <c r="E196" s="66" t="s">
        <v>226</v>
      </c>
      <c r="F196" s="66" t="s">
        <v>72</v>
      </c>
      <c r="G196" s="66" t="s">
        <v>234</v>
      </c>
      <c r="H196" s="66" t="s">
        <v>250</v>
      </c>
      <c r="I196" s="10">
        <v>453.7</v>
      </c>
      <c r="J196" s="10">
        <v>453.7</v>
      </c>
      <c r="K196" s="12">
        <f>J196*1.2</f>
        <v>544.43999999999994</v>
      </c>
      <c r="P196" s="2"/>
    </row>
    <row r="197" spans="1:16" s="3" customFormat="1" ht="26.25" customHeight="1" x14ac:dyDescent="0.25">
      <c r="A197" s="75"/>
      <c r="B197" s="84"/>
      <c r="C197" s="84"/>
      <c r="D197" s="9" t="s">
        <v>391</v>
      </c>
      <c r="E197" s="84"/>
      <c r="F197" s="67"/>
      <c r="G197" s="84"/>
      <c r="H197" s="84"/>
      <c r="I197" s="10">
        <v>462.96</v>
      </c>
      <c r="J197" s="10">
        <v>462.77</v>
      </c>
      <c r="K197" s="12">
        <f>J197*1.2</f>
        <v>555.32399999999996</v>
      </c>
      <c r="P197" s="2">
        <f t="shared" si="11"/>
        <v>102.04099625303063</v>
      </c>
    </row>
    <row r="198" spans="1:16" s="3" customFormat="1" ht="29.25" customHeight="1" x14ac:dyDescent="0.25">
      <c r="A198" s="74" t="e">
        <f>#REF!+1</f>
        <v>#REF!</v>
      </c>
      <c r="B198" s="68" t="s">
        <v>403</v>
      </c>
      <c r="C198" s="80" t="s">
        <v>597</v>
      </c>
      <c r="D198" s="16" t="s">
        <v>390</v>
      </c>
      <c r="E198" s="66" t="s">
        <v>81</v>
      </c>
      <c r="F198" s="66" t="s">
        <v>72</v>
      </c>
      <c r="G198" s="66" t="s">
        <v>82</v>
      </c>
      <c r="H198" s="66" t="s">
        <v>16</v>
      </c>
      <c r="I198" s="10">
        <v>46.95</v>
      </c>
      <c r="J198" s="10">
        <v>46.95</v>
      </c>
      <c r="K198" s="12" t="s">
        <v>271</v>
      </c>
      <c r="P198" s="2"/>
    </row>
    <row r="199" spans="1:16" s="3" customFormat="1" ht="22.5" customHeight="1" x14ac:dyDescent="0.25">
      <c r="A199" s="75"/>
      <c r="B199" s="84"/>
      <c r="C199" s="84"/>
      <c r="D199" s="9" t="s">
        <v>391</v>
      </c>
      <c r="E199" s="67"/>
      <c r="F199" s="67"/>
      <c r="G199" s="67"/>
      <c r="H199" s="67"/>
      <c r="I199" s="10">
        <v>47.96</v>
      </c>
      <c r="J199" s="10">
        <v>47.89</v>
      </c>
      <c r="K199" s="12" t="s">
        <v>271</v>
      </c>
      <c r="P199" s="2">
        <f t="shared" si="11"/>
        <v>102.15122470713524</v>
      </c>
    </row>
    <row r="200" spans="1:16" s="3" customFormat="1" ht="25.5" customHeight="1" x14ac:dyDescent="0.25">
      <c r="A200" s="74" t="e">
        <f>A198+1</f>
        <v>#REF!</v>
      </c>
      <c r="B200" s="68" t="s">
        <v>451</v>
      </c>
      <c r="C200" s="80" t="s">
        <v>598</v>
      </c>
      <c r="D200" s="16" t="s">
        <v>390</v>
      </c>
      <c r="E200" s="66" t="s">
        <v>257</v>
      </c>
      <c r="F200" s="66" t="s">
        <v>72</v>
      </c>
      <c r="G200" s="66" t="s">
        <v>252</v>
      </c>
      <c r="H200" s="66" t="s">
        <v>16</v>
      </c>
      <c r="I200" s="10">
        <v>24.39</v>
      </c>
      <c r="J200" s="10">
        <v>24.39</v>
      </c>
      <c r="K200" s="12">
        <f t="shared" ref="K200:K205" si="12">J200*1.2</f>
        <v>29.268000000000001</v>
      </c>
      <c r="P200" s="2"/>
    </row>
    <row r="201" spans="1:16" s="3" customFormat="1" ht="25.5" customHeight="1" x14ac:dyDescent="0.25">
      <c r="A201" s="75"/>
      <c r="B201" s="84"/>
      <c r="C201" s="84"/>
      <c r="D201" s="9" t="s">
        <v>391</v>
      </c>
      <c r="E201" s="67"/>
      <c r="F201" s="67"/>
      <c r="G201" s="67"/>
      <c r="H201" s="67"/>
      <c r="I201" s="10">
        <v>24.47</v>
      </c>
      <c r="J201" s="10">
        <v>24.47</v>
      </c>
      <c r="K201" s="12">
        <f t="shared" si="12"/>
        <v>29.363999999999997</v>
      </c>
      <c r="P201" s="2">
        <f t="shared" si="11"/>
        <v>100.32800328003279</v>
      </c>
    </row>
    <row r="202" spans="1:16" x14ac:dyDescent="0.25">
      <c r="A202" s="74" t="e">
        <f>A200+1</f>
        <v>#REF!</v>
      </c>
      <c r="B202" s="68" t="s">
        <v>406</v>
      </c>
      <c r="C202" s="80" t="s">
        <v>599</v>
      </c>
      <c r="D202" s="16" t="s">
        <v>390</v>
      </c>
      <c r="E202" s="66" t="s">
        <v>300</v>
      </c>
      <c r="F202" s="66" t="s">
        <v>72</v>
      </c>
      <c r="G202" s="66" t="s">
        <v>234</v>
      </c>
      <c r="H202" s="66" t="s">
        <v>16</v>
      </c>
      <c r="I202" s="10">
        <v>24.75</v>
      </c>
      <c r="J202" s="10">
        <v>24.75</v>
      </c>
      <c r="K202" s="12">
        <f t="shared" si="12"/>
        <v>29.7</v>
      </c>
    </row>
    <row r="203" spans="1:16" s="3" customFormat="1" x14ac:dyDescent="0.25">
      <c r="A203" s="75"/>
      <c r="B203" s="84"/>
      <c r="C203" s="84"/>
      <c r="D203" s="9" t="s">
        <v>391</v>
      </c>
      <c r="E203" s="67"/>
      <c r="F203" s="67"/>
      <c r="G203" s="67"/>
      <c r="H203" s="67"/>
      <c r="I203" s="10">
        <v>25.3</v>
      </c>
      <c r="J203" s="10">
        <v>25.25</v>
      </c>
      <c r="K203" s="12">
        <f t="shared" si="12"/>
        <v>30.299999999999997</v>
      </c>
      <c r="P203" s="2">
        <f t="shared" si="11"/>
        <v>102.22222222222221</v>
      </c>
    </row>
    <row r="204" spans="1:16" s="3" customFormat="1" ht="25.5" customHeight="1" x14ac:dyDescent="0.25">
      <c r="A204" s="74" t="e">
        <f>A202+1</f>
        <v>#REF!</v>
      </c>
      <c r="B204" s="68" t="s">
        <v>406</v>
      </c>
      <c r="C204" s="80" t="s">
        <v>604</v>
      </c>
      <c r="D204" s="16" t="s">
        <v>390</v>
      </c>
      <c r="E204" s="66" t="s">
        <v>248</v>
      </c>
      <c r="F204" s="66" t="s">
        <v>72</v>
      </c>
      <c r="G204" s="66" t="s">
        <v>73</v>
      </c>
      <c r="H204" s="66" t="s">
        <v>16</v>
      </c>
      <c r="I204" s="10">
        <v>30.54</v>
      </c>
      <c r="J204" s="10">
        <v>30.54</v>
      </c>
      <c r="K204" s="12">
        <f t="shared" si="12"/>
        <v>36.647999999999996</v>
      </c>
      <c r="P204" s="2"/>
    </row>
    <row r="205" spans="1:16" s="3" customFormat="1" ht="25.5" customHeight="1" x14ac:dyDescent="0.25">
      <c r="A205" s="75"/>
      <c r="B205" s="84"/>
      <c r="C205" s="84"/>
      <c r="D205" s="9" t="s">
        <v>391</v>
      </c>
      <c r="E205" s="67"/>
      <c r="F205" s="67"/>
      <c r="G205" s="67"/>
      <c r="H205" s="67"/>
      <c r="I205" s="10">
        <v>31.16</v>
      </c>
      <c r="J205" s="10">
        <v>31.15</v>
      </c>
      <c r="K205" s="12">
        <f t="shared" si="12"/>
        <v>37.379999999999995</v>
      </c>
      <c r="P205" s="2">
        <f t="shared" si="11"/>
        <v>102.030124426981</v>
      </c>
    </row>
    <row r="206" spans="1:16" s="3" customFormat="1" ht="18.600000000000001" customHeight="1" x14ac:dyDescent="0.25">
      <c r="A206" s="71" t="s">
        <v>290</v>
      </c>
      <c r="B206" s="72"/>
      <c r="C206" s="72"/>
      <c r="D206" s="72"/>
      <c r="E206" s="72"/>
      <c r="F206" s="72"/>
      <c r="G206" s="72"/>
      <c r="H206" s="72"/>
      <c r="I206" s="72"/>
      <c r="J206" s="72"/>
      <c r="K206" s="73"/>
      <c r="P206" s="2"/>
    </row>
    <row r="207" spans="1:16" ht="20.45" customHeight="1" x14ac:dyDescent="0.25">
      <c r="A207" s="74">
        <v>78</v>
      </c>
      <c r="B207" s="68">
        <v>43413</v>
      </c>
      <c r="C207" s="80" t="s">
        <v>454</v>
      </c>
      <c r="D207" s="16" t="s">
        <v>390</v>
      </c>
      <c r="E207" s="66" t="s">
        <v>85</v>
      </c>
      <c r="F207" s="66" t="s">
        <v>83</v>
      </c>
      <c r="G207" s="66" t="s">
        <v>86</v>
      </c>
      <c r="H207" s="66" t="s">
        <v>16</v>
      </c>
      <c r="I207" s="10">
        <v>193.84</v>
      </c>
      <c r="J207" s="10" t="s">
        <v>271</v>
      </c>
      <c r="K207" s="10" t="s">
        <v>271</v>
      </c>
    </row>
    <row r="208" spans="1:16" s="3" customFormat="1" ht="25.5" customHeight="1" x14ac:dyDescent="0.25">
      <c r="A208" s="75"/>
      <c r="B208" s="69"/>
      <c r="C208" s="82"/>
      <c r="D208" s="9" t="s">
        <v>391</v>
      </c>
      <c r="E208" s="67"/>
      <c r="F208" s="67"/>
      <c r="G208" s="67"/>
      <c r="H208" s="67"/>
      <c r="I208" s="10">
        <v>202.62</v>
      </c>
      <c r="J208" s="10" t="s">
        <v>271</v>
      </c>
      <c r="K208" s="10" t="s">
        <v>271</v>
      </c>
      <c r="P208" s="2">
        <f t="shared" si="11"/>
        <v>104.52950887329757</v>
      </c>
    </row>
    <row r="209" spans="1:16" s="3" customFormat="1" ht="22.5" customHeight="1" x14ac:dyDescent="0.25">
      <c r="A209" s="74">
        <v>79</v>
      </c>
      <c r="B209" s="68" t="s">
        <v>410</v>
      </c>
      <c r="C209" s="80" t="s">
        <v>455</v>
      </c>
      <c r="D209" s="16" t="s">
        <v>390</v>
      </c>
      <c r="E209" s="66" t="s">
        <v>90</v>
      </c>
      <c r="F209" s="66" t="s">
        <v>83</v>
      </c>
      <c r="G209" s="66" t="s">
        <v>91</v>
      </c>
      <c r="H209" s="66" t="s">
        <v>16</v>
      </c>
      <c r="I209" s="10">
        <v>116.35</v>
      </c>
      <c r="J209" s="10">
        <v>37.69</v>
      </c>
      <c r="K209" s="10" t="s">
        <v>271</v>
      </c>
      <c r="P209" s="2"/>
    </row>
    <row r="210" spans="1:16" s="3" customFormat="1" ht="22.5" customHeight="1" x14ac:dyDescent="0.25">
      <c r="A210" s="75"/>
      <c r="B210" s="69"/>
      <c r="C210" s="82"/>
      <c r="D210" s="9" t="s">
        <v>391</v>
      </c>
      <c r="E210" s="67"/>
      <c r="F210" s="67"/>
      <c r="G210" s="67"/>
      <c r="H210" s="67"/>
      <c r="I210" s="10">
        <v>119.17</v>
      </c>
      <c r="J210" s="10">
        <v>38.44</v>
      </c>
      <c r="K210" s="10" t="s">
        <v>271</v>
      </c>
      <c r="P210" s="2">
        <f t="shared" si="11"/>
        <v>102.42372152986678</v>
      </c>
    </row>
    <row r="211" spans="1:16" s="3" customFormat="1" ht="22.5" customHeight="1" x14ac:dyDescent="0.25">
      <c r="A211" s="74">
        <f>A209+1</f>
        <v>80</v>
      </c>
      <c r="B211" s="68" t="s">
        <v>403</v>
      </c>
      <c r="C211" s="80" t="s">
        <v>456</v>
      </c>
      <c r="D211" s="16" t="s">
        <v>390</v>
      </c>
      <c r="E211" s="66" t="s">
        <v>92</v>
      </c>
      <c r="F211" s="66" t="s">
        <v>83</v>
      </c>
      <c r="G211" s="66" t="s">
        <v>93</v>
      </c>
      <c r="H211" s="66" t="s">
        <v>16</v>
      </c>
      <c r="I211" s="10">
        <v>42.37</v>
      </c>
      <c r="J211" s="10">
        <v>42.37</v>
      </c>
      <c r="K211" s="10" t="s">
        <v>271</v>
      </c>
      <c r="P211" s="2"/>
    </row>
    <row r="212" spans="1:16" s="3" customFormat="1" ht="22.5" customHeight="1" x14ac:dyDescent="0.25">
      <c r="A212" s="75"/>
      <c r="B212" s="69"/>
      <c r="C212" s="82"/>
      <c r="D212" s="9" t="s">
        <v>391</v>
      </c>
      <c r="E212" s="67"/>
      <c r="F212" s="67"/>
      <c r="G212" s="67"/>
      <c r="H212" s="67"/>
      <c r="I212" s="10">
        <v>44.84</v>
      </c>
      <c r="J212" s="10">
        <v>43.22</v>
      </c>
      <c r="K212" s="10" t="s">
        <v>271</v>
      </c>
      <c r="P212" s="2">
        <f t="shared" si="11"/>
        <v>105.82959641255607</v>
      </c>
    </row>
    <row r="213" spans="1:16" s="3" customFormat="1" ht="22.5" customHeight="1" x14ac:dyDescent="0.25">
      <c r="A213" s="74">
        <f>A211+1</f>
        <v>81</v>
      </c>
      <c r="B213" s="68" t="s">
        <v>406</v>
      </c>
      <c r="C213" s="80" t="s">
        <v>457</v>
      </c>
      <c r="D213" s="16" t="s">
        <v>390</v>
      </c>
      <c r="E213" s="83" t="s">
        <v>319</v>
      </c>
      <c r="F213" s="66" t="s">
        <v>83</v>
      </c>
      <c r="G213" s="66" t="s">
        <v>84</v>
      </c>
      <c r="H213" s="66" t="s">
        <v>16</v>
      </c>
      <c r="I213" s="10">
        <v>60.03</v>
      </c>
      <c r="J213" s="10">
        <v>35.380000000000003</v>
      </c>
      <c r="K213" s="10" t="s">
        <v>271</v>
      </c>
      <c r="P213" s="2"/>
    </row>
    <row r="214" spans="1:16" s="3" customFormat="1" ht="22.5" customHeight="1" x14ac:dyDescent="0.25">
      <c r="A214" s="93"/>
      <c r="B214" s="77"/>
      <c r="C214" s="87"/>
      <c r="D214" s="9" t="s">
        <v>391</v>
      </c>
      <c r="E214" s="83"/>
      <c r="F214" s="70"/>
      <c r="G214" s="67"/>
      <c r="H214" s="67"/>
      <c r="I214" s="10">
        <v>63.13</v>
      </c>
      <c r="J214" s="10">
        <v>36.090000000000003</v>
      </c>
      <c r="K214" s="10" t="s">
        <v>271</v>
      </c>
      <c r="P214" s="2">
        <f t="shared" si="11"/>
        <v>105.16408462435449</v>
      </c>
    </row>
    <row r="215" spans="1:16" s="3" customFormat="1" ht="22.5" customHeight="1" x14ac:dyDescent="0.25">
      <c r="A215" s="93"/>
      <c r="B215" s="77"/>
      <c r="C215" s="87"/>
      <c r="D215" s="16" t="s">
        <v>390</v>
      </c>
      <c r="E215" s="83"/>
      <c r="F215" s="70"/>
      <c r="G215" s="66" t="s">
        <v>94</v>
      </c>
      <c r="H215" s="66" t="s">
        <v>16</v>
      </c>
      <c r="I215" s="10">
        <v>89.25</v>
      </c>
      <c r="J215" s="10">
        <v>37.6</v>
      </c>
      <c r="K215" s="10" t="s">
        <v>271</v>
      </c>
      <c r="P215" s="2"/>
    </row>
    <row r="216" spans="1:16" s="3" customFormat="1" ht="22.5" customHeight="1" x14ac:dyDescent="0.25">
      <c r="A216" s="93"/>
      <c r="B216" s="77"/>
      <c r="C216" s="87"/>
      <c r="D216" s="9" t="s">
        <v>391</v>
      </c>
      <c r="E216" s="83"/>
      <c r="F216" s="70"/>
      <c r="G216" s="67"/>
      <c r="H216" s="67"/>
      <c r="I216" s="10">
        <v>91.74</v>
      </c>
      <c r="J216" s="10">
        <v>38.35</v>
      </c>
      <c r="K216" s="10" t="s">
        <v>271</v>
      </c>
      <c r="P216" s="2">
        <f t="shared" si="11"/>
        <v>102.78991596638656</v>
      </c>
    </row>
    <row r="217" spans="1:16" s="3" customFormat="1" ht="22.5" customHeight="1" x14ac:dyDescent="0.25">
      <c r="A217" s="93"/>
      <c r="B217" s="77"/>
      <c r="C217" s="87"/>
      <c r="D217" s="16" t="s">
        <v>390</v>
      </c>
      <c r="E217" s="83"/>
      <c r="F217" s="70"/>
      <c r="G217" s="66" t="s">
        <v>89</v>
      </c>
      <c r="H217" s="66" t="s">
        <v>88</v>
      </c>
      <c r="I217" s="10">
        <v>50.1</v>
      </c>
      <c r="J217" s="10">
        <v>41.54</v>
      </c>
      <c r="K217" s="10" t="s">
        <v>271</v>
      </c>
      <c r="P217" s="2"/>
    </row>
    <row r="218" spans="1:16" s="3" customFormat="1" ht="22.5" customHeight="1" x14ac:dyDescent="0.25">
      <c r="A218" s="93"/>
      <c r="B218" s="77"/>
      <c r="C218" s="87"/>
      <c r="D218" s="9" t="s">
        <v>391</v>
      </c>
      <c r="E218" s="83"/>
      <c r="F218" s="70"/>
      <c r="G218" s="67"/>
      <c r="H218" s="67"/>
      <c r="I218" s="10">
        <v>50.46</v>
      </c>
      <c r="J218" s="10">
        <v>42.37</v>
      </c>
      <c r="K218" s="10" t="s">
        <v>271</v>
      </c>
      <c r="P218" s="2">
        <f t="shared" si="11"/>
        <v>100.71856287425149</v>
      </c>
    </row>
    <row r="219" spans="1:16" s="3" customFormat="1" ht="22.5" customHeight="1" x14ac:dyDescent="0.25">
      <c r="A219" s="93"/>
      <c r="B219" s="77"/>
      <c r="C219" s="87"/>
      <c r="D219" s="16" t="s">
        <v>390</v>
      </c>
      <c r="E219" s="83"/>
      <c r="F219" s="70"/>
      <c r="G219" s="66" t="s">
        <v>96</v>
      </c>
      <c r="H219" s="66" t="s">
        <v>88</v>
      </c>
      <c r="I219" s="10">
        <v>65.569999999999993</v>
      </c>
      <c r="J219" s="10">
        <v>48.14</v>
      </c>
      <c r="K219" s="10" t="s">
        <v>271</v>
      </c>
      <c r="P219" s="2"/>
    </row>
    <row r="220" spans="1:16" s="3" customFormat="1" ht="22.5" customHeight="1" x14ac:dyDescent="0.25">
      <c r="A220" s="93"/>
      <c r="B220" s="77"/>
      <c r="C220" s="87"/>
      <c r="D220" s="9" t="s">
        <v>391</v>
      </c>
      <c r="E220" s="83"/>
      <c r="F220" s="70"/>
      <c r="G220" s="67"/>
      <c r="H220" s="67"/>
      <c r="I220" s="10">
        <v>68.260000000000005</v>
      </c>
      <c r="J220" s="10">
        <v>49.1</v>
      </c>
      <c r="K220" s="10" t="s">
        <v>271</v>
      </c>
      <c r="P220" s="2">
        <f t="shared" si="11"/>
        <v>104.10248589293887</v>
      </c>
    </row>
    <row r="221" spans="1:16" s="3" customFormat="1" ht="22.5" customHeight="1" x14ac:dyDescent="0.25">
      <c r="A221" s="93"/>
      <c r="B221" s="77"/>
      <c r="C221" s="87"/>
      <c r="D221" s="16" t="s">
        <v>390</v>
      </c>
      <c r="E221" s="83"/>
      <c r="F221" s="70"/>
      <c r="G221" s="66" t="s">
        <v>87</v>
      </c>
      <c r="H221" s="66" t="s">
        <v>88</v>
      </c>
      <c r="I221" s="10">
        <v>102.16</v>
      </c>
      <c r="J221" s="10">
        <v>44.08</v>
      </c>
      <c r="K221" s="10" t="s">
        <v>271</v>
      </c>
      <c r="P221" s="2"/>
    </row>
    <row r="222" spans="1:16" s="3" customFormat="1" ht="22.5" customHeight="1" x14ac:dyDescent="0.25">
      <c r="A222" s="93"/>
      <c r="B222" s="77"/>
      <c r="C222" s="87"/>
      <c r="D222" s="9" t="s">
        <v>391</v>
      </c>
      <c r="E222" s="83"/>
      <c r="F222" s="70"/>
      <c r="G222" s="67"/>
      <c r="H222" s="67"/>
      <c r="I222" s="10">
        <v>107.17</v>
      </c>
      <c r="J222" s="10">
        <v>44.96</v>
      </c>
      <c r="K222" s="10" t="s">
        <v>271</v>
      </c>
      <c r="P222" s="2">
        <f t="shared" si="11"/>
        <v>104.90407204385279</v>
      </c>
    </row>
    <row r="223" spans="1:16" s="3" customFormat="1" ht="22.5" customHeight="1" x14ac:dyDescent="0.25">
      <c r="A223" s="93"/>
      <c r="B223" s="77"/>
      <c r="C223" s="87"/>
      <c r="D223" s="16" t="s">
        <v>390</v>
      </c>
      <c r="E223" s="83"/>
      <c r="F223" s="70"/>
      <c r="G223" s="66" t="s">
        <v>95</v>
      </c>
      <c r="H223" s="66" t="s">
        <v>88</v>
      </c>
      <c r="I223" s="24">
        <v>63.52</v>
      </c>
      <c r="J223" s="24">
        <v>44.09</v>
      </c>
      <c r="K223" s="10" t="s">
        <v>271</v>
      </c>
      <c r="P223" s="2"/>
    </row>
    <row r="224" spans="1:16" s="3" customFormat="1" ht="22.5" customHeight="1" x14ac:dyDescent="0.25">
      <c r="A224" s="75"/>
      <c r="B224" s="69"/>
      <c r="C224" s="87"/>
      <c r="D224" s="9" t="s">
        <v>391</v>
      </c>
      <c r="E224" s="66"/>
      <c r="F224" s="67"/>
      <c r="G224" s="70"/>
      <c r="H224" s="70"/>
      <c r="I224" s="24">
        <v>64.239999999999995</v>
      </c>
      <c r="J224" s="24">
        <v>44.97</v>
      </c>
      <c r="K224" s="10" t="s">
        <v>271</v>
      </c>
      <c r="P224" s="2">
        <f t="shared" si="11"/>
        <v>101.13350125944582</v>
      </c>
    </row>
    <row r="225" spans="1:24" s="3" customFormat="1" ht="22.5" customHeight="1" x14ac:dyDescent="0.25">
      <c r="A225" s="74">
        <v>82</v>
      </c>
      <c r="B225" s="68" t="s">
        <v>410</v>
      </c>
      <c r="C225" s="80" t="s">
        <v>458</v>
      </c>
      <c r="D225" s="16" t="s">
        <v>390</v>
      </c>
      <c r="E225" s="66" t="s">
        <v>136</v>
      </c>
      <c r="F225" s="115" t="s">
        <v>83</v>
      </c>
      <c r="G225" s="66" t="s">
        <v>137</v>
      </c>
      <c r="H225" s="68" t="s">
        <v>16</v>
      </c>
      <c r="I225" s="10">
        <v>31.02</v>
      </c>
      <c r="J225" s="10">
        <v>31.02</v>
      </c>
      <c r="K225" s="12">
        <v>37.22</v>
      </c>
      <c r="P225" s="2"/>
    </row>
    <row r="226" spans="1:24" s="3" customFormat="1" ht="22.5" customHeight="1" x14ac:dyDescent="0.25">
      <c r="A226" s="75"/>
      <c r="B226" s="69"/>
      <c r="C226" s="82"/>
      <c r="D226" s="9" t="s">
        <v>391</v>
      </c>
      <c r="E226" s="67"/>
      <c r="F226" s="116"/>
      <c r="G226" s="67"/>
      <c r="H226" s="76"/>
      <c r="I226" s="10">
        <v>32.51</v>
      </c>
      <c r="J226" s="10">
        <v>31.64</v>
      </c>
      <c r="K226" s="12">
        <v>37.97</v>
      </c>
      <c r="P226" s="2">
        <f t="shared" si="11"/>
        <v>104.80335267569309</v>
      </c>
    </row>
    <row r="227" spans="1:24" s="3" customFormat="1" ht="22.5" customHeight="1" x14ac:dyDescent="0.25">
      <c r="A227" s="74">
        <v>83</v>
      </c>
      <c r="B227" s="68" t="s">
        <v>399</v>
      </c>
      <c r="C227" s="68" t="s">
        <v>459</v>
      </c>
      <c r="D227" s="16" t="s">
        <v>390</v>
      </c>
      <c r="E227" s="68" t="s">
        <v>224</v>
      </c>
      <c r="F227" s="68" t="s">
        <v>83</v>
      </c>
      <c r="G227" s="68" t="s">
        <v>97</v>
      </c>
      <c r="H227" s="68" t="s">
        <v>16</v>
      </c>
      <c r="I227" s="10">
        <v>76.72</v>
      </c>
      <c r="J227" s="10">
        <v>39.19</v>
      </c>
      <c r="K227" s="10" t="s">
        <v>271</v>
      </c>
      <c r="P227" s="2"/>
    </row>
    <row r="228" spans="1:24" s="3" customFormat="1" ht="22.5" customHeight="1" x14ac:dyDescent="0.25">
      <c r="A228" s="75"/>
      <c r="B228" s="69"/>
      <c r="C228" s="69"/>
      <c r="D228" s="9" t="s">
        <v>391</v>
      </c>
      <c r="E228" s="84"/>
      <c r="F228" s="84"/>
      <c r="G228" s="84"/>
      <c r="H228" s="84"/>
      <c r="I228" s="10">
        <v>78.25</v>
      </c>
      <c r="J228" s="10">
        <v>39.97</v>
      </c>
      <c r="K228" s="10" t="s">
        <v>271</v>
      </c>
      <c r="P228" s="2">
        <f t="shared" si="11"/>
        <v>101.99426485922835</v>
      </c>
    </row>
    <row r="229" spans="1:24" s="3" customFormat="1" ht="17.25" customHeight="1" x14ac:dyDescent="0.25">
      <c r="A229" s="71" t="s">
        <v>261</v>
      </c>
      <c r="B229" s="72"/>
      <c r="C229" s="72"/>
      <c r="D229" s="72"/>
      <c r="E229" s="72"/>
      <c r="F229" s="72"/>
      <c r="G229" s="72"/>
      <c r="H229" s="72"/>
      <c r="I229" s="72"/>
      <c r="J229" s="72"/>
      <c r="K229" s="73"/>
      <c r="P229" s="2"/>
    </row>
    <row r="230" spans="1:24" ht="21" customHeight="1" x14ac:dyDescent="0.25">
      <c r="A230" s="74"/>
      <c r="B230" s="68">
        <v>43413</v>
      </c>
      <c r="C230" s="80" t="s">
        <v>434</v>
      </c>
      <c r="D230" s="16" t="s">
        <v>390</v>
      </c>
      <c r="E230" s="66" t="s">
        <v>98</v>
      </c>
      <c r="F230" s="66" t="s">
        <v>99</v>
      </c>
      <c r="G230" s="66" t="s">
        <v>100</v>
      </c>
      <c r="H230" s="66" t="s">
        <v>16</v>
      </c>
      <c r="I230" s="10">
        <v>21.04</v>
      </c>
      <c r="J230" s="10" t="s">
        <v>274</v>
      </c>
      <c r="K230" s="10" t="s">
        <v>274</v>
      </c>
      <c r="L230" s="10" t="s">
        <v>274</v>
      </c>
      <c r="M230" s="10" t="s">
        <v>274</v>
      </c>
      <c r="N230" s="10" t="s">
        <v>274</v>
      </c>
      <c r="O230" s="10" t="s">
        <v>274</v>
      </c>
    </row>
    <row r="231" spans="1:24" ht="23.25" customHeight="1" x14ac:dyDescent="0.25">
      <c r="A231" s="93"/>
      <c r="B231" s="77"/>
      <c r="C231" s="87"/>
      <c r="D231" s="9" t="s">
        <v>391</v>
      </c>
      <c r="E231" s="70"/>
      <c r="F231" s="70"/>
      <c r="G231" s="70"/>
      <c r="H231" s="67"/>
      <c r="I231" s="10">
        <v>21.54</v>
      </c>
      <c r="J231" s="10" t="s">
        <v>274</v>
      </c>
      <c r="K231" s="10" t="s">
        <v>274</v>
      </c>
      <c r="L231" s="10" t="s">
        <v>274</v>
      </c>
      <c r="M231" s="10" t="s">
        <v>274</v>
      </c>
      <c r="N231" s="10" t="s">
        <v>274</v>
      </c>
      <c r="O231" s="10" t="s">
        <v>274</v>
      </c>
      <c r="P231" s="13">
        <f t="shared" si="11"/>
        <v>102.3764258555133</v>
      </c>
    </row>
    <row r="232" spans="1:24" x14ac:dyDescent="0.25">
      <c r="A232" s="93"/>
      <c r="B232" s="77"/>
      <c r="C232" s="87"/>
      <c r="D232" s="16" t="s">
        <v>390</v>
      </c>
      <c r="E232" s="70"/>
      <c r="F232" s="70"/>
      <c r="G232" s="70"/>
      <c r="H232" s="66" t="s">
        <v>15</v>
      </c>
      <c r="I232" s="10">
        <v>9.44</v>
      </c>
      <c r="J232" s="10" t="s">
        <v>274</v>
      </c>
      <c r="K232" s="10" t="s">
        <v>274</v>
      </c>
      <c r="L232" s="10" t="s">
        <v>274</v>
      </c>
      <c r="M232" s="10" t="s">
        <v>274</v>
      </c>
      <c r="N232" s="10" t="s">
        <v>274</v>
      </c>
      <c r="O232" s="10" t="s">
        <v>274</v>
      </c>
    </row>
    <row r="233" spans="1:24" s="3" customFormat="1" ht="22.5" customHeight="1" x14ac:dyDescent="0.25">
      <c r="A233" s="75"/>
      <c r="B233" s="69"/>
      <c r="C233" s="82"/>
      <c r="D233" s="9" t="s">
        <v>391</v>
      </c>
      <c r="E233" s="67"/>
      <c r="F233" s="67"/>
      <c r="G233" s="67"/>
      <c r="H233" s="67"/>
      <c r="I233" s="10">
        <v>10.130000000000001</v>
      </c>
      <c r="J233" s="10" t="s">
        <v>274</v>
      </c>
      <c r="K233" s="10" t="s">
        <v>274</v>
      </c>
      <c r="L233" s="10" t="s">
        <v>274</v>
      </c>
      <c r="M233" s="10" t="s">
        <v>274</v>
      </c>
      <c r="N233" s="10" t="s">
        <v>274</v>
      </c>
      <c r="O233" s="10" t="s">
        <v>274</v>
      </c>
      <c r="P233" s="2">
        <f t="shared" si="11"/>
        <v>107.30932203389831</v>
      </c>
    </row>
    <row r="234" spans="1:24" x14ac:dyDescent="0.25">
      <c r="A234" s="85"/>
      <c r="B234" s="68" t="s">
        <v>410</v>
      </c>
      <c r="C234" s="80" t="s">
        <v>435</v>
      </c>
      <c r="D234" s="16" t="s">
        <v>390</v>
      </c>
      <c r="E234" s="66" t="s">
        <v>101</v>
      </c>
      <c r="F234" s="66" t="s">
        <v>99</v>
      </c>
      <c r="G234" s="66" t="s">
        <v>100</v>
      </c>
      <c r="H234" s="66" t="s">
        <v>16</v>
      </c>
      <c r="I234" s="10">
        <v>22.61</v>
      </c>
      <c r="J234" s="10">
        <v>22.61</v>
      </c>
      <c r="K234" s="10">
        <v>27.13</v>
      </c>
      <c r="L234" s="52"/>
      <c r="M234" s="3"/>
      <c r="N234" s="3"/>
      <c r="O234" s="3"/>
      <c r="P234" s="2"/>
      <c r="Q234" s="3"/>
      <c r="R234" s="3"/>
      <c r="S234" s="3"/>
      <c r="T234" s="3"/>
      <c r="U234" s="3"/>
      <c r="V234" s="3"/>
      <c r="W234" s="3"/>
      <c r="X234" s="3"/>
    </row>
    <row r="235" spans="1:24" ht="24" customHeight="1" x14ac:dyDescent="0.25">
      <c r="A235" s="88"/>
      <c r="B235" s="77"/>
      <c r="C235" s="87"/>
      <c r="D235" s="9" t="s">
        <v>391</v>
      </c>
      <c r="E235" s="70"/>
      <c r="F235" s="70"/>
      <c r="G235" s="67"/>
      <c r="H235" s="67"/>
      <c r="I235" s="10">
        <v>23.15</v>
      </c>
      <c r="J235" s="10">
        <v>23.06</v>
      </c>
      <c r="K235" s="10">
        <v>27.67</v>
      </c>
      <c r="L235" s="52"/>
      <c r="M235" s="3"/>
      <c r="N235" s="3"/>
      <c r="O235" s="3"/>
      <c r="P235" s="2">
        <f t="shared" si="11"/>
        <v>102.38832375055284</v>
      </c>
      <c r="Q235" s="3"/>
      <c r="R235" s="3"/>
      <c r="S235" s="3"/>
      <c r="T235" s="3"/>
      <c r="U235" s="3"/>
      <c r="V235" s="3"/>
      <c r="W235" s="3"/>
      <c r="X235" s="3"/>
    </row>
    <row r="236" spans="1:24" x14ac:dyDescent="0.25">
      <c r="A236" s="88"/>
      <c r="B236" s="77"/>
      <c r="C236" s="87"/>
      <c r="D236" s="16" t="s">
        <v>390</v>
      </c>
      <c r="E236" s="92"/>
      <c r="F236" s="92"/>
      <c r="G236" s="66" t="s">
        <v>329</v>
      </c>
      <c r="H236" s="66" t="s">
        <v>16</v>
      </c>
      <c r="I236" s="10">
        <v>22.61</v>
      </c>
      <c r="J236" s="10">
        <v>21.59</v>
      </c>
      <c r="K236" s="10">
        <v>25.91</v>
      </c>
      <c r="L236" s="52"/>
      <c r="M236" s="3"/>
      <c r="N236" s="3"/>
      <c r="O236" s="3"/>
      <c r="P236" s="2"/>
      <c r="Q236" s="3"/>
      <c r="R236" s="3"/>
      <c r="S236" s="3"/>
      <c r="T236" s="3"/>
      <c r="U236" s="3"/>
      <c r="V236" s="3"/>
      <c r="W236" s="3"/>
      <c r="X236" s="3"/>
    </row>
    <row r="237" spans="1:24" ht="29.25" customHeight="1" x14ac:dyDescent="0.25">
      <c r="A237" s="86"/>
      <c r="B237" s="69"/>
      <c r="C237" s="82"/>
      <c r="D237" s="9" t="s">
        <v>391</v>
      </c>
      <c r="E237" s="76"/>
      <c r="F237" s="76"/>
      <c r="G237" s="67"/>
      <c r="H237" s="67"/>
      <c r="I237" s="10">
        <v>23.15</v>
      </c>
      <c r="J237" s="10">
        <v>22.02</v>
      </c>
      <c r="K237" s="10">
        <v>26.43</v>
      </c>
      <c r="L237" s="52"/>
      <c r="M237" s="3"/>
      <c r="N237" s="3"/>
      <c r="O237" s="3"/>
      <c r="P237" s="2">
        <f t="shared" si="11"/>
        <v>102.38832375055284</v>
      </c>
      <c r="Q237" s="3"/>
      <c r="R237" s="3"/>
      <c r="S237" s="3"/>
      <c r="T237" s="3"/>
      <c r="U237" s="3"/>
      <c r="V237" s="3"/>
      <c r="W237" s="3"/>
      <c r="X237" s="3"/>
    </row>
    <row r="238" spans="1:24" s="3" customFormat="1" ht="18" customHeight="1" x14ac:dyDescent="0.25">
      <c r="A238" s="71" t="s">
        <v>262</v>
      </c>
      <c r="B238" s="72"/>
      <c r="C238" s="72"/>
      <c r="D238" s="72"/>
      <c r="E238" s="72"/>
      <c r="F238" s="72"/>
      <c r="G238" s="72"/>
      <c r="H238" s="72"/>
      <c r="I238" s="72"/>
      <c r="J238" s="72"/>
      <c r="K238" s="73"/>
      <c r="P238" s="2"/>
    </row>
    <row r="239" spans="1:24" s="3" customFormat="1" ht="19.5" customHeight="1" x14ac:dyDescent="0.25">
      <c r="A239" s="74" t="e">
        <f>#REF!+1</f>
        <v>#REF!</v>
      </c>
      <c r="B239" s="68" t="s">
        <v>402</v>
      </c>
      <c r="C239" s="80" t="s">
        <v>405</v>
      </c>
      <c r="D239" s="16" t="s">
        <v>390</v>
      </c>
      <c r="E239" s="66" t="s">
        <v>102</v>
      </c>
      <c r="F239" s="66" t="s">
        <v>103</v>
      </c>
      <c r="G239" s="66" t="s">
        <v>104</v>
      </c>
      <c r="H239" s="66" t="s">
        <v>16</v>
      </c>
      <c r="I239" s="10">
        <v>20.6</v>
      </c>
      <c r="J239" s="10">
        <v>20.6</v>
      </c>
      <c r="K239" s="10">
        <f>J239*1.2</f>
        <v>24.720000000000002</v>
      </c>
      <c r="P239" s="2"/>
    </row>
    <row r="240" spans="1:24" s="3" customFormat="1" ht="22.5" customHeight="1" x14ac:dyDescent="0.25">
      <c r="A240" s="75"/>
      <c r="B240" s="69"/>
      <c r="C240" s="82"/>
      <c r="D240" s="9" t="s">
        <v>391</v>
      </c>
      <c r="E240" s="67"/>
      <c r="F240" s="67"/>
      <c r="G240" s="67"/>
      <c r="H240" s="67"/>
      <c r="I240" s="10">
        <v>21.08</v>
      </c>
      <c r="J240" s="10">
        <v>21.01</v>
      </c>
      <c r="K240" s="10">
        <f>J240*1.2</f>
        <v>25.212</v>
      </c>
      <c r="P240" s="2">
        <f t="shared" si="11"/>
        <v>102.33009708737863</v>
      </c>
    </row>
    <row r="241" spans="1:16" x14ac:dyDescent="0.25">
      <c r="A241" s="74" t="e">
        <f>A239+1</f>
        <v>#REF!</v>
      </c>
      <c r="B241" s="68" t="s">
        <v>403</v>
      </c>
      <c r="C241" s="80" t="s">
        <v>401</v>
      </c>
      <c r="D241" s="16" t="s">
        <v>390</v>
      </c>
      <c r="E241" s="66" t="s">
        <v>105</v>
      </c>
      <c r="F241" s="66" t="s">
        <v>103</v>
      </c>
      <c r="G241" s="66" t="s">
        <v>106</v>
      </c>
      <c r="H241" s="66" t="s">
        <v>16</v>
      </c>
      <c r="I241" s="10">
        <v>28.72</v>
      </c>
      <c r="J241" s="10">
        <v>28.72</v>
      </c>
      <c r="K241" s="10" t="s">
        <v>274</v>
      </c>
    </row>
    <row r="242" spans="1:16" s="3" customFormat="1" ht="22.5" customHeight="1" x14ac:dyDescent="0.25">
      <c r="A242" s="75"/>
      <c r="B242" s="69"/>
      <c r="C242" s="82"/>
      <c r="D242" s="9" t="s">
        <v>391</v>
      </c>
      <c r="E242" s="67"/>
      <c r="F242" s="67"/>
      <c r="G242" s="67"/>
      <c r="H242" s="67"/>
      <c r="I242" s="10">
        <v>30.25</v>
      </c>
      <c r="J242" s="10">
        <v>29.29</v>
      </c>
      <c r="K242" s="10" t="s">
        <v>274</v>
      </c>
      <c r="P242" s="2">
        <f t="shared" si="11"/>
        <v>105.32729805013928</v>
      </c>
    </row>
    <row r="243" spans="1:16" s="3" customFormat="1" ht="22.5" customHeight="1" x14ac:dyDescent="0.25">
      <c r="A243" s="74" t="e">
        <f>A241+1</f>
        <v>#REF!</v>
      </c>
      <c r="B243" s="68" t="s">
        <v>406</v>
      </c>
      <c r="C243" s="80" t="s">
        <v>593</v>
      </c>
      <c r="D243" s="16" t="s">
        <v>390</v>
      </c>
      <c r="E243" s="66" t="s">
        <v>107</v>
      </c>
      <c r="F243" s="66" t="s">
        <v>103</v>
      </c>
      <c r="G243" s="66" t="s">
        <v>108</v>
      </c>
      <c r="H243" s="66" t="s">
        <v>16</v>
      </c>
      <c r="I243" s="10">
        <v>25.05</v>
      </c>
      <c r="J243" s="10">
        <v>12.16</v>
      </c>
      <c r="K243" s="10">
        <f>J243*1.2</f>
        <v>14.591999999999999</v>
      </c>
      <c r="P243" s="2"/>
    </row>
    <row r="244" spans="1:16" s="3" customFormat="1" ht="22.5" customHeight="1" x14ac:dyDescent="0.25">
      <c r="A244" s="93"/>
      <c r="B244" s="77"/>
      <c r="C244" s="87"/>
      <c r="D244" s="9" t="s">
        <v>391</v>
      </c>
      <c r="E244" s="70"/>
      <c r="F244" s="70"/>
      <c r="G244" s="67"/>
      <c r="H244" s="70"/>
      <c r="I244" s="10">
        <v>25.61</v>
      </c>
      <c r="J244" s="10">
        <v>12.4</v>
      </c>
      <c r="K244" s="10">
        <f t="shared" ref="K244:K246" si="13">J244*1.2</f>
        <v>14.879999999999999</v>
      </c>
      <c r="P244" s="2">
        <f t="shared" si="11"/>
        <v>102.23552894211576</v>
      </c>
    </row>
    <row r="245" spans="1:16" s="3" customFormat="1" ht="22.5" customHeight="1" x14ac:dyDescent="0.25">
      <c r="A245" s="93"/>
      <c r="B245" s="77"/>
      <c r="C245" s="87"/>
      <c r="D245" s="16" t="s">
        <v>390</v>
      </c>
      <c r="E245" s="70"/>
      <c r="F245" s="70"/>
      <c r="G245" s="66" t="s">
        <v>109</v>
      </c>
      <c r="H245" s="70"/>
      <c r="I245" s="10">
        <v>25.05</v>
      </c>
      <c r="J245" s="10">
        <v>23.72</v>
      </c>
      <c r="K245" s="10">
        <f t="shared" si="13"/>
        <v>28.463999999999999</v>
      </c>
      <c r="P245" s="2"/>
    </row>
    <row r="246" spans="1:16" s="3" customFormat="1" ht="22.5" customHeight="1" x14ac:dyDescent="0.25">
      <c r="A246" s="75"/>
      <c r="B246" s="69"/>
      <c r="C246" s="82"/>
      <c r="D246" s="9" t="s">
        <v>391</v>
      </c>
      <c r="E246" s="67"/>
      <c r="F246" s="67"/>
      <c r="G246" s="67"/>
      <c r="H246" s="67"/>
      <c r="I246" s="10">
        <v>25.61</v>
      </c>
      <c r="J246" s="10">
        <v>24.19</v>
      </c>
      <c r="K246" s="10">
        <f t="shared" si="13"/>
        <v>29.027999999999999</v>
      </c>
      <c r="P246" s="2">
        <f t="shared" si="11"/>
        <v>102.23552894211576</v>
      </c>
    </row>
    <row r="247" spans="1:16" s="3" customFormat="1" ht="22.5" customHeight="1" x14ac:dyDescent="0.25">
      <c r="A247" s="74" t="e">
        <f>A243+1</f>
        <v>#REF!</v>
      </c>
      <c r="B247" s="68">
        <v>43454</v>
      </c>
      <c r="C247" s="80" t="s">
        <v>619</v>
      </c>
      <c r="D247" s="16" t="s">
        <v>390</v>
      </c>
      <c r="E247" s="66" t="s">
        <v>352</v>
      </c>
      <c r="F247" s="66" t="s">
        <v>103</v>
      </c>
      <c r="G247" s="66" t="s">
        <v>110</v>
      </c>
      <c r="H247" s="66" t="s">
        <v>16</v>
      </c>
      <c r="I247" s="10">
        <v>34.020000000000003</v>
      </c>
      <c r="J247" s="10">
        <v>18.37</v>
      </c>
      <c r="K247" s="10">
        <f>J247*1.2</f>
        <v>22.044</v>
      </c>
      <c r="P247" s="2"/>
    </row>
    <row r="248" spans="1:16" s="3" customFormat="1" ht="22.5" customHeight="1" x14ac:dyDescent="0.25">
      <c r="A248" s="75"/>
      <c r="B248" s="69"/>
      <c r="C248" s="82"/>
      <c r="D248" s="9" t="s">
        <v>391</v>
      </c>
      <c r="E248" s="67"/>
      <c r="F248" s="70"/>
      <c r="G248" s="70"/>
      <c r="H248" s="70"/>
      <c r="I248" s="10">
        <v>34.71</v>
      </c>
      <c r="J248" s="10">
        <v>18.739999999999998</v>
      </c>
      <c r="K248" s="10">
        <f>J248*1.2</f>
        <v>22.487999999999996</v>
      </c>
      <c r="P248" s="2">
        <f t="shared" si="11"/>
        <v>102.02821869488537</v>
      </c>
    </row>
    <row r="249" spans="1:16" s="3" customFormat="1" ht="22.5" customHeight="1" x14ac:dyDescent="0.25">
      <c r="A249" s="53" t="e">
        <f>#REF!+1</f>
        <v>#REF!</v>
      </c>
      <c r="B249" s="68" t="s">
        <v>410</v>
      </c>
      <c r="C249" s="80" t="s">
        <v>602</v>
      </c>
      <c r="D249" s="16" t="s">
        <v>390</v>
      </c>
      <c r="E249" s="66" t="s">
        <v>385</v>
      </c>
      <c r="F249" s="66" t="s">
        <v>103</v>
      </c>
      <c r="G249" s="66" t="s">
        <v>111</v>
      </c>
      <c r="H249" s="66" t="s">
        <v>16</v>
      </c>
      <c r="I249" s="10">
        <v>45.43</v>
      </c>
      <c r="J249" s="10">
        <v>32.36</v>
      </c>
      <c r="K249" s="10" t="s">
        <v>274</v>
      </c>
      <c r="P249" s="2"/>
    </row>
    <row r="250" spans="1:16" s="3" customFormat="1" ht="22.5" customHeight="1" x14ac:dyDescent="0.25">
      <c r="A250" s="53"/>
      <c r="B250" s="69"/>
      <c r="C250" s="82"/>
      <c r="D250" s="9" t="s">
        <v>391</v>
      </c>
      <c r="E250" s="67"/>
      <c r="F250" s="67"/>
      <c r="G250" s="67"/>
      <c r="H250" s="67"/>
      <c r="I250" s="10">
        <v>46.45</v>
      </c>
      <c r="J250" s="10">
        <v>33.01</v>
      </c>
      <c r="K250" s="10" t="s">
        <v>274</v>
      </c>
      <c r="P250" s="2"/>
    </row>
    <row r="251" spans="1:16" s="3" customFormat="1" ht="22.5" customHeight="1" x14ac:dyDescent="0.25">
      <c r="A251" s="74" t="e">
        <f>#REF!+1</f>
        <v>#REF!</v>
      </c>
      <c r="B251" s="68">
        <v>43434</v>
      </c>
      <c r="C251" s="80" t="s">
        <v>395</v>
      </c>
      <c r="D251" s="16" t="s">
        <v>390</v>
      </c>
      <c r="E251" s="66" t="s">
        <v>112</v>
      </c>
      <c r="F251" s="66" t="s">
        <v>103</v>
      </c>
      <c r="G251" s="66" t="s">
        <v>113</v>
      </c>
      <c r="H251" s="66" t="s">
        <v>15</v>
      </c>
      <c r="I251" s="10">
        <v>2.17</v>
      </c>
      <c r="J251" s="10" t="s">
        <v>274</v>
      </c>
      <c r="K251" s="10" t="s">
        <v>274</v>
      </c>
      <c r="P251" s="2"/>
    </row>
    <row r="252" spans="1:16" s="3" customFormat="1" ht="22.5" customHeight="1" x14ac:dyDescent="0.25">
      <c r="A252" s="93"/>
      <c r="B252" s="77"/>
      <c r="C252" s="87"/>
      <c r="D252" s="9" t="s">
        <v>391</v>
      </c>
      <c r="E252" s="70"/>
      <c r="F252" s="70"/>
      <c r="G252" s="70"/>
      <c r="H252" s="67"/>
      <c r="I252" s="10">
        <v>2.17</v>
      </c>
      <c r="J252" s="10" t="s">
        <v>274</v>
      </c>
      <c r="K252" s="10" t="s">
        <v>274</v>
      </c>
      <c r="P252" s="2">
        <f t="shared" ref="P252:P301" si="14">I252/I251*100</f>
        <v>100</v>
      </c>
    </row>
    <row r="253" spans="1:16" s="3" customFormat="1" ht="22.5" customHeight="1" x14ac:dyDescent="0.25">
      <c r="A253" s="93"/>
      <c r="B253" s="77"/>
      <c r="C253" s="87"/>
      <c r="D253" s="16" t="s">
        <v>390</v>
      </c>
      <c r="E253" s="70"/>
      <c r="F253" s="70"/>
      <c r="G253" s="70"/>
      <c r="H253" s="66" t="s">
        <v>16</v>
      </c>
      <c r="I253" s="10">
        <v>33.65</v>
      </c>
      <c r="J253" s="10" t="s">
        <v>274</v>
      </c>
      <c r="K253" s="10" t="s">
        <v>274</v>
      </c>
      <c r="P253" s="2"/>
    </row>
    <row r="254" spans="1:16" s="3" customFormat="1" ht="22.5" customHeight="1" x14ac:dyDescent="0.25">
      <c r="A254" s="75"/>
      <c r="B254" s="69"/>
      <c r="C254" s="82"/>
      <c r="D254" s="9" t="s">
        <v>391</v>
      </c>
      <c r="E254" s="67"/>
      <c r="F254" s="67"/>
      <c r="G254" s="67"/>
      <c r="H254" s="67"/>
      <c r="I254" s="10">
        <v>35.39</v>
      </c>
      <c r="J254" s="10" t="s">
        <v>274</v>
      </c>
      <c r="K254" s="10" t="s">
        <v>274</v>
      </c>
      <c r="P254" s="2">
        <f t="shared" si="14"/>
        <v>105.17087667161962</v>
      </c>
    </row>
    <row r="255" spans="1:16" s="3" customFormat="1" ht="22.5" customHeight="1" x14ac:dyDescent="0.25">
      <c r="A255" s="93"/>
      <c r="B255" s="68">
        <v>43434</v>
      </c>
      <c r="C255" s="80" t="s">
        <v>396</v>
      </c>
      <c r="D255" s="16" t="s">
        <v>390</v>
      </c>
      <c r="E255" s="70" t="s">
        <v>117</v>
      </c>
      <c r="F255" s="70" t="s">
        <v>103</v>
      </c>
      <c r="G255" s="70" t="s">
        <v>366</v>
      </c>
      <c r="H255" s="70" t="s">
        <v>16</v>
      </c>
      <c r="I255" s="10">
        <v>17.34</v>
      </c>
      <c r="J255" s="10" t="s">
        <v>274</v>
      </c>
      <c r="K255" s="10" t="s">
        <v>274</v>
      </c>
      <c r="P255" s="2"/>
    </row>
    <row r="256" spans="1:16" s="3" customFormat="1" ht="25.5" customHeight="1" x14ac:dyDescent="0.25">
      <c r="A256" s="75"/>
      <c r="B256" s="69"/>
      <c r="C256" s="82"/>
      <c r="D256" s="9" t="s">
        <v>391</v>
      </c>
      <c r="E256" s="67"/>
      <c r="F256" s="67"/>
      <c r="G256" s="67"/>
      <c r="H256" s="67"/>
      <c r="I256" s="10">
        <v>17.89</v>
      </c>
      <c r="J256" s="10" t="s">
        <v>274</v>
      </c>
      <c r="K256" s="10" t="s">
        <v>274</v>
      </c>
      <c r="P256" s="2">
        <f>I256/I255*100</f>
        <v>103.17185697808536</v>
      </c>
    </row>
    <row r="257" spans="1:24" s="3" customFormat="1" ht="16.5" customHeight="1" x14ac:dyDescent="0.25">
      <c r="A257" s="74" t="e">
        <f>#REF!+1</f>
        <v>#REF!</v>
      </c>
      <c r="B257" s="68">
        <v>43454</v>
      </c>
      <c r="C257" s="80" t="s">
        <v>618</v>
      </c>
      <c r="D257" s="16" t="s">
        <v>390</v>
      </c>
      <c r="E257" s="66" t="s">
        <v>365</v>
      </c>
      <c r="F257" s="66" t="s">
        <v>103</v>
      </c>
      <c r="G257" s="66" t="s">
        <v>114</v>
      </c>
      <c r="H257" s="66" t="s">
        <v>15</v>
      </c>
      <c r="I257" s="10">
        <v>2.41</v>
      </c>
      <c r="J257" s="10" t="s">
        <v>274</v>
      </c>
      <c r="K257" s="10" t="s">
        <v>274</v>
      </c>
      <c r="P257" s="2"/>
    </row>
    <row r="258" spans="1:24" s="3" customFormat="1" ht="14.25" customHeight="1" x14ac:dyDescent="0.25">
      <c r="A258" s="93"/>
      <c r="B258" s="77"/>
      <c r="C258" s="87"/>
      <c r="D258" s="9" t="s">
        <v>391</v>
      </c>
      <c r="E258" s="70"/>
      <c r="F258" s="70"/>
      <c r="G258" s="70"/>
      <c r="H258" s="67"/>
      <c r="I258" s="10">
        <v>2.41</v>
      </c>
      <c r="J258" s="10" t="s">
        <v>274</v>
      </c>
      <c r="K258" s="10" t="s">
        <v>274</v>
      </c>
      <c r="P258" s="2">
        <f t="shared" ref="P258" si="15">I258/I257*100</f>
        <v>100</v>
      </c>
    </row>
    <row r="259" spans="1:24" s="3" customFormat="1" ht="15.75" customHeight="1" x14ac:dyDescent="0.25">
      <c r="A259" s="74" t="e">
        <f>#REF!+1</f>
        <v>#REF!</v>
      </c>
      <c r="B259" s="77"/>
      <c r="C259" s="87"/>
      <c r="D259" s="16" t="s">
        <v>390</v>
      </c>
      <c r="E259" s="70"/>
      <c r="F259" s="94"/>
      <c r="G259" s="94"/>
      <c r="H259" s="66" t="s">
        <v>16</v>
      </c>
      <c r="I259" s="10">
        <v>34.64</v>
      </c>
      <c r="J259" s="10">
        <v>30.67</v>
      </c>
      <c r="K259" s="10">
        <v>36.799999999999997</v>
      </c>
      <c r="P259" s="2"/>
    </row>
    <row r="260" spans="1:24" s="3" customFormat="1" ht="15.75" customHeight="1" x14ac:dyDescent="0.25">
      <c r="A260" s="93"/>
      <c r="B260" s="77"/>
      <c r="C260" s="87"/>
      <c r="D260" s="9" t="s">
        <v>391</v>
      </c>
      <c r="E260" s="70"/>
      <c r="F260" s="95"/>
      <c r="G260" s="95"/>
      <c r="H260" s="67"/>
      <c r="I260" s="10">
        <v>25.58</v>
      </c>
      <c r="J260" s="10">
        <v>25.58</v>
      </c>
      <c r="K260" s="10">
        <v>30.7</v>
      </c>
      <c r="P260" s="2">
        <f t="shared" ref="P260" si="16">I260/I259*100</f>
        <v>73.845265588914543</v>
      </c>
    </row>
    <row r="261" spans="1:24" s="3" customFormat="1" ht="22.5" customHeight="1" x14ac:dyDescent="0.25">
      <c r="A261" s="74" t="e">
        <f>A259+1</f>
        <v>#REF!</v>
      </c>
      <c r="B261" s="77"/>
      <c r="C261" s="87"/>
      <c r="D261" s="16" t="s">
        <v>390</v>
      </c>
      <c r="E261" s="70"/>
      <c r="F261" s="66" t="s">
        <v>103</v>
      </c>
      <c r="G261" s="66" t="s">
        <v>115</v>
      </c>
      <c r="H261" s="66" t="s">
        <v>16</v>
      </c>
      <c r="I261" s="10">
        <v>63.44</v>
      </c>
      <c r="J261" s="10">
        <v>31.63</v>
      </c>
      <c r="K261" s="10">
        <v>37.96</v>
      </c>
      <c r="P261" s="2"/>
    </row>
    <row r="262" spans="1:24" s="3" customFormat="1" ht="22.5" customHeight="1" x14ac:dyDescent="0.25">
      <c r="A262" s="75"/>
      <c r="B262" s="77"/>
      <c r="C262" s="87"/>
      <c r="D262" s="9" t="s">
        <v>391</v>
      </c>
      <c r="E262" s="70"/>
      <c r="F262" s="67"/>
      <c r="G262" s="67"/>
      <c r="H262" s="67"/>
      <c r="I262" s="10">
        <v>25.58</v>
      </c>
      <c r="J262" s="10">
        <v>25.58</v>
      </c>
      <c r="K262" s="10">
        <v>30.7</v>
      </c>
      <c r="P262" s="2">
        <f t="shared" ref="P262" si="17">I262/I261*100</f>
        <v>40.32156368221942</v>
      </c>
    </row>
    <row r="263" spans="1:24" s="3" customFormat="1" ht="22.5" customHeight="1" x14ac:dyDescent="0.25">
      <c r="A263" s="74">
        <f>A271+1</f>
        <v>1</v>
      </c>
      <c r="B263" s="77"/>
      <c r="C263" s="87"/>
      <c r="D263" s="16" t="s">
        <v>390</v>
      </c>
      <c r="E263" s="70"/>
      <c r="F263" s="66" t="s">
        <v>103</v>
      </c>
      <c r="G263" s="66" t="s">
        <v>116</v>
      </c>
      <c r="H263" s="66" t="s">
        <v>16</v>
      </c>
      <c r="I263" s="10">
        <v>32.58</v>
      </c>
      <c r="J263" s="10">
        <v>29.16</v>
      </c>
      <c r="K263" s="10">
        <v>34.99</v>
      </c>
      <c r="P263" s="2"/>
    </row>
    <row r="264" spans="1:24" s="3" customFormat="1" ht="22.5" customHeight="1" x14ac:dyDescent="0.25">
      <c r="A264" s="93"/>
      <c r="B264" s="77"/>
      <c r="C264" s="87"/>
      <c r="D264" s="9" t="s">
        <v>391</v>
      </c>
      <c r="E264" s="70"/>
      <c r="F264" s="67"/>
      <c r="G264" s="67"/>
      <c r="H264" s="67"/>
      <c r="I264" s="10">
        <v>25.58</v>
      </c>
      <c r="J264" s="10">
        <v>25.58</v>
      </c>
      <c r="K264" s="10">
        <v>30.7</v>
      </c>
      <c r="P264" s="2">
        <f>I264/I263*100</f>
        <v>78.514426028238177</v>
      </c>
    </row>
    <row r="265" spans="1:24" s="3" customFormat="1" ht="22.5" customHeight="1" x14ac:dyDescent="0.25">
      <c r="A265" s="93"/>
      <c r="B265" s="77"/>
      <c r="C265" s="87"/>
      <c r="D265" s="16" t="s">
        <v>390</v>
      </c>
      <c r="E265" s="70"/>
      <c r="F265" s="70" t="s">
        <v>103</v>
      </c>
      <c r="G265" s="70" t="s">
        <v>113</v>
      </c>
      <c r="H265" s="70" t="s">
        <v>16</v>
      </c>
      <c r="I265" s="10">
        <v>33.42</v>
      </c>
      <c r="J265" s="10">
        <v>20.09</v>
      </c>
      <c r="K265" s="10">
        <v>24.11</v>
      </c>
      <c r="P265" s="2"/>
    </row>
    <row r="266" spans="1:24" s="3" customFormat="1" ht="25.5" customHeight="1" x14ac:dyDescent="0.25">
      <c r="A266" s="75"/>
      <c r="B266" s="69"/>
      <c r="C266" s="82"/>
      <c r="D266" s="9" t="s">
        <v>391</v>
      </c>
      <c r="E266" s="67"/>
      <c r="F266" s="67"/>
      <c r="G266" s="67"/>
      <c r="H266" s="67"/>
      <c r="I266" s="10">
        <v>25.58</v>
      </c>
      <c r="J266" s="10">
        <v>20.49</v>
      </c>
      <c r="K266" s="10">
        <v>24.59</v>
      </c>
      <c r="P266" s="2">
        <f>I266/I265*100</f>
        <v>76.540993417115487</v>
      </c>
    </row>
    <row r="267" spans="1:24" s="3" customFormat="1" ht="19.5" customHeight="1" x14ac:dyDescent="0.25">
      <c r="A267" s="71" t="s">
        <v>327</v>
      </c>
      <c r="B267" s="72"/>
      <c r="C267" s="72"/>
      <c r="D267" s="72"/>
      <c r="E267" s="72"/>
      <c r="F267" s="72"/>
      <c r="G267" s="72"/>
      <c r="H267" s="72"/>
      <c r="I267" s="72"/>
      <c r="J267" s="72"/>
      <c r="K267" s="73"/>
      <c r="P267" s="2"/>
    </row>
    <row r="268" spans="1:24" s="3" customFormat="1" ht="33" customHeight="1" x14ac:dyDescent="0.25">
      <c r="A268" s="22"/>
      <c r="B268" s="68">
        <v>43454</v>
      </c>
      <c r="C268" s="80" t="s">
        <v>617</v>
      </c>
      <c r="D268" s="16" t="s">
        <v>390</v>
      </c>
      <c r="E268" s="66" t="s">
        <v>352</v>
      </c>
      <c r="F268" s="66" t="s">
        <v>118</v>
      </c>
      <c r="G268" s="66" t="s">
        <v>508</v>
      </c>
      <c r="H268" s="66" t="s">
        <v>16</v>
      </c>
      <c r="I268" s="10">
        <v>39.340000000000003</v>
      </c>
      <c r="J268" s="10">
        <v>34.17</v>
      </c>
      <c r="K268" s="12">
        <v>41</v>
      </c>
      <c r="P268" s="2" t="e">
        <f>I268/#REF!*100</f>
        <v>#REF!</v>
      </c>
    </row>
    <row r="269" spans="1:24" s="3" customFormat="1" ht="31.5" customHeight="1" x14ac:dyDescent="0.25">
      <c r="A269" s="22"/>
      <c r="B269" s="77"/>
      <c r="C269" s="87"/>
      <c r="D269" s="9" t="s">
        <v>391</v>
      </c>
      <c r="E269" s="70"/>
      <c r="F269" s="70"/>
      <c r="G269" s="67"/>
      <c r="H269" s="67"/>
      <c r="I269" s="10">
        <v>43.67</v>
      </c>
      <c r="J269" s="10">
        <v>34.85</v>
      </c>
      <c r="K269" s="12">
        <v>41.82</v>
      </c>
      <c r="P269" s="2">
        <f>I269/I268*100</f>
        <v>111.00660904931368</v>
      </c>
    </row>
    <row r="270" spans="1:24" x14ac:dyDescent="0.25">
      <c r="A270" s="22"/>
      <c r="B270" s="77"/>
      <c r="C270" s="87"/>
      <c r="D270" s="16" t="s">
        <v>390</v>
      </c>
      <c r="E270" s="70"/>
      <c r="F270" s="70"/>
      <c r="G270" s="66" t="s">
        <v>357</v>
      </c>
      <c r="H270" s="66" t="s">
        <v>16</v>
      </c>
      <c r="I270" s="10">
        <v>39.340000000000003</v>
      </c>
      <c r="J270" s="10">
        <v>27.01</v>
      </c>
      <c r="K270" s="12">
        <v>32.409999999999997</v>
      </c>
    </row>
    <row r="271" spans="1:24" s="3" customFormat="1" ht="22.5" customHeight="1" x14ac:dyDescent="0.25">
      <c r="A271" s="22"/>
      <c r="B271" s="69"/>
      <c r="C271" s="82"/>
      <c r="D271" s="9" t="s">
        <v>391</v>
      </c>
      <c r="E271" s="67"/>
      <c r="F271" s="67"/>
      <c r="G271" s="67"/>
      <c r="H271" s="67"/>
      <c r="I271" s="10">
        <v>43.67</v>
      </c>
      <c r="J271" s="10">
        <v>27.55</v>
      </c>
      <c r="K271" s="12">
        <v>33.06</v>
      </c>
      <c r="P271" s="2">
        <f t="shared" si="14"/>
        <v>111.00660904931368</v>
      </c>
    </row>
    <row r="272" spans="1:24" ht="16.5" customHeight="1" x14ac:dyDescent="0.25">
      <c r="A272" s="71" t="s">
        <v>263</v>
      </c>
      <c r="B272" s="72"/>
      <c r="C272" s="72"/>
      <c r="D272" s="72"/>
      <c r="E272" s="72"/>
      <c r="F272" s="72"/>
      <c r="G272" s="72"/>
      <c r="H272" s="72"/>
      <c r="I272" s="72"/>
      <c r="J272" s="72"/>
      <c r="K272" s="73"/>
      <c r="L272" s="52"/>
      <c r="M272" s="3"/>
      <c r="N272" s="3"/>
      <c r="O272" s="3"/>
      <c r="P272" s="2"/>
      <c r="Q272" s="3"/>
      <c r="R272" s="3"/>
      <c r="S272" s="3"/>
      <c r="T272" s="3"/>
      <c r="U272" s="3"/>
      <c r="V272" s="3"/>
      <c r="W272" s="3"/>
      <c r="X272" s="3"/>
    </row>
    <row r="273" spans="1:16" s="3" customFormat="1" ht="30.75" customHeight="1" x14ac:dyDescent="0.25">
      <c r="A273" s="74" t="e">
        <f>#REF!+1</f>
        <v>#REF!</v>
      </c>
      <c r="B273" s="68">
        <v>43434</v>
      </c>
      <c r="C273" s="68" t="s">
        <v>496</v>
      </c>
      <c r="D273" s="16" t="s">
        <v>390</v>
      </c>
      <c r="E273" s="66" t="s">
        <v>283</v>
      </c>
      <c r="F273" s="66" t="s">
        <v>119</v>
      </c>
      <c r="G273" s="66" t="s">
        <v>120</v>
      </c>
      <c r="H273" s="66" t="s">
        <v>16</v>
      </c>
      <c r="I273" s="10">
        <v>38.51</v>
      </c>
      <c r="J273" s="10" t="s">
        <v>271</v>
      </c>
      <c r="K273" s="10" t="s">
        <v>271</v>
      </c>
      <c r="P273" s="2"/>
    </row>
    <row r="274" spans="1:16" s="3" customFormat="1" ht="26.25" customHeight="1" x14ac:dyDescent="0.25">
      <c r="A274" s="93"/>
      <c r="B274" s="77"/>
      <c r="C274" s="77"/>
      <c r="D274" s="9" t="s">
        <v>391</v>
      </c>
      <c r="E274" s="70"/>
      <c r="F274" s="70"/>
      <c r="G274" s="70"/>
      <c r="H274" s="67"/>
      <c r="I274" s="10">
        <v>39.78</v>
      </c>
      <c r="J274" s="10" t="s">
        <v>271</v>
      </c>
      <c r="K274" s="10" t="s">
        <v>271</v>
      </c>
      <c r="P274" s="2">
        <f t="shared" si="14"/>
        <v>103.29784471565829</v>
      </c>
    </row>
    <row r="275" spans="1:16" ht="23.25" customHeight="1" x14ac:dyDescent="0.25">
      <c r="A275" s="93"/>
      <c r="B275" s="77"/>
      <c r="C275" s="77"/>
      <c r="D275" s="16" t="s">
        <v>390</v>
      </c>
      <c r="E275" s="70"/>
      <c r="F275" s="70"/>
      <c r="G275" s="70"/>
      <c r="H275" s="66" t="s">
        <v>14</v>
      </c>
      <c r="I275" s="10">
        <v>15.08</v>
      </c>
      <c r="J275" s="10" t="s">
        <v>271</v>
      </c>
      <c r="K275" s="10" t="s">
        <v>271</v>
      </c>
    </row>
    <row r="276" spans="1:16" s="3" customFormat="1" ht="22.5" customHeight="1" x14ac:dyDescent="0.25">
      <c r="A276" s="75"/>
      <c r="B276" s="69"/>
      <c r="C276" s="69"/>
      <c r="D276" s="9" t="s">
        <v>391</v>
      </c>
      <c r="E276" s="67"/>
      <c r="F276" s="67"/>
      <c r="G276" s="67"/>
      <c r="H276" s="67"/>
      <c r="I276" s="10">
        <v>15.38</v>
      </c>
      <c r="J276" s="10" t="s">
        <v>271</v>
      </c>
      <c r="K276" s="10" t="s">
        <v>271</v>
      </c>
      <c r="P276" s="2">
        <f t="shared" si="14"/>
        <v>101.98938992042441</v>
      </c>
    </row>
    <row r="277" spans="1:16" s="3" customFormat="1" ht="22.5" customHeight="1" x14ac:dyDescent="0.25">
      <c r="A277" s="74" t="e">
        <f>A273+1</f>
        <v>#REF!</v>
      </c>
      <c r="B277" s="68">
        <v>43454</v>
      </c>
      <c r="C277" s="68" t="s">
        <v>497</v>
      </c>
      <c r="D277" s="16" t="s">
        <v>390</v>
      </c>
      <c r="E277" s="66" t="s">
        <v>121</v>
      </c>
      <c r="F277" s="66" t="s">
        <v>119</v>
      </c>
      <c r="G277" s="66" t="s">
        <v>348</v>
      </c>
      <c r="H277" s="66" t="s">
        <v>16</v>
      </c>
      <c r="I277" s="10">
        <v>31.55</v>
      </c>
      <c r="J277" s="10">
        <v>31.55</v>
      </c>
      <c r="K277" s="12">
        <v>37.86</v>
      </c>
      <c r="P277" s="2"/>
    </row>
    <row r="278" spans="1:16" s="3" customFormat="1" ht="22.5" customHeight="1" x14ac:dyDescent="0.25">
      <c r="A278" s="75"/>
      <c r="B278" s="69"/>
      <c r="C278" s="69"/>
      <c r="D278" s="9" t="s">
        <v>391</v>
      </c>
      <c r="E278" s="67"/>
      <c r="F278" s="67"/>
      <c r="G278" s="67"/>
      <c r="H278" s="67"/>
      <c r="I278" s="10">
        <v>33.159999999999997</v>
      </c>
      <c r="J278" s="10">
        <v>32.18</v>
      </c>
      <c r="K278" s="12">
        <v>38.619999999999997</v>
      </c>
      <c r="P278" s="2">
        <f t="shared" si="14"/>
        <v>105.10301109350237</v>
      </c>
    </row>
    <row r="279" spans="1:16" s="3" customFormat="1" ht="22.5" customHeight="1" x14ac:dyDescent="0.25">
      <c r="A279" s="74" t="e">
        <f>A277+1</f>
        <v>#REF!</v>
      </c>
      <c r="B279" s="68" t="s">
        <v>452</v>
      </c>
      <c r="C279" s="68" t="s">
        <v>498</v>
      </c>
      <c r="D279" s="16" t="s">
        <v>390</v>
      </c>
      <c r="E279" s="66" t="s">
        <v>122</v>
      </c>
      <c r="F279" s="66" t="s">
        <v>119</v>
      </c>
      <c r="G279" s="66" t="s">
        <v>123</v>
      </c>
      <c r="H279" s="66" t="s">
        <v>16</v>
      </c>
      <c r="I279" s="10">
        <v>75.959999999999994</v>
      </c>
      <c r="J279" s="10">
        <v>26.86</v>
      </c>
      <c r="K279" s="12">
        <v>32.32</v>
      </c>
      <c r="P279" s="2"/>
    </row>
    <row r="280" spans="1:16" s="3" customFormat="1" ht="22.5" customHeight="1" x14ac:dyDescent="0.25">
      <c r="A280" s="75"/>
      <c r="B280" s="69"/>
      <c r="C280" s="69"/>
      <c r="D280" s="9" t="s">
        <v>391</v>
      </c>
      <c r="E280" s="67"/>
      <c r="F280" s="67"/>
      <c r="G280" s="67"/>
      <c r="H280" s="67"/>
      <c r="I280" s="10">
        <v>79.48</v>
      </c>
      <c r="J280" s="10">
        <v>27.4</v>
      </c>
      <c r="K280" s="12">
        <v>32.869999999999997</v>
      </c>
      <c r="P280" s="2">
        <f t="shared" si="14"/>
        <v>104.63401790416009</v>
      </c>
    </row>
    <row r="281" spans="1:16" s="3" customFormat="1" ht="22.5" customHeight="1" x14ac:dyDescent="0.25">
      <c r="A281" s="74" t="e">
        <f>A279+1</f>
        <v>#REF!</v>
      </c>
      <c r="B281" s="68">
        <v>43419</v>
      </c>
      <c r="C281" s="68" t="s">
        <v>499</v>
      </c>
      <c r="D281" s="16" t="s">
        <v>390</v>
      </c>
      <c r="E281" s="66" t="s">
        <v>124</v>
      </c>
      <c r="F281" s="66" t="s">
        <v>119</v>
      </c>
      <c r="G281" s="66" t="s">
        <v>348</v>
      </c>
      <c r="H281" s="66" t="s">
        <v>16</v>
      </c>
      <c r="I281" s="10">
        <v>61.53</v>
      </c>
      <c r="J281" s="10" t="s">
        <v>271</v>
      </c>
      <c r="K281" s="10" t="s">
        <v>271</v>
      </c>
      <c r="P281" s="2"/>
    </row>
    <row r="282" spans="1:16" s="3" customFormat="1" ht="22.5" customHeight="1" x14ac:dyDescent="0.25">
      <c r="A282" s="75"/>
      <c r="B282" s="69"/>
      <c r="C282" s="69"/>
      <c r="D282" s="9" t="s">
        <v>391</v>
      </c>
      <c r="E282" s="67"/>
      <c r="F282" s="67"/>
      <c r="G282" s="67"/>
      <c r="H282" s="67"/>
      <c r="I282" s="10">
        <v>69.69</v>
      </c>
      <c r="J282" s="10" t="s">
        <v>271</v>
      </c>
      <c r="K282" s="10" t="s">
        <v>271</v>
      </c>
      <c r="P282" s="2">
        <f t="shared" si="14"/>
        <v>113.26182350073135</v>
      </c>
    </row>
    <row r="283" spans="1:16" s="3" customFormat="1" ht="22.5" customHeight="1" x14ac:dyDescent="0.25">
      <c r="A283" s="74" t="e">
        <f>A281+1</f>
        <v>#REF!</v>
      </c>
      <c r="B283" s="68">
        <v>43434</v>
      </c>
      <c r="C283" s="68" t="s">
        <v>500</v>
      </c>
      <c r="D283" s="16" t="s">
        <v>390</v>
      </c>
      <c r="E283" s="66" t="s">
        <v>125</v>
      </c>
      <c r="F283" s="66" t="s">
        <v>119</v>
      </c>
      <c r="G283" s="66" t="s">
        <v>126</v>
      </c>
      <c r="H283" s="66" t="s">
        <v>14</v>
      </c>
      <c r="I283" s="10">
        <v>10.039999999999999</v>
      </c>
      <c r="J283" s="10" t="s">
        <v>271</v>
      </c>
      <c r="K283" s="10" t="s">
        <v>271</v>
      </c>
      <c r="P283" s="2"/>
    </row>
    <row r="284" spans="1:16" s="3" customFormat="1" ht="22.5" customHeight="1" x14ac:dyDescent="0.25">
      <c r="A284" s="75"/>
      <c r="B284" s="69"/>
      <c r="C284" s="69"/>
      <c r="D284" s="9" t="s">
        <v>391</v>
      </c>
      <c r="E284" s="67"/>
      <c r="F284" s="67"/>
      <c r="G284" s="67"/>
      <c r="H284" s="67"/>
      <c r="I284" s="10">
        <v>10.24</v>
      </c>
      <c r="J284" s="10" t="s">
        <v>271</v>
      </c>
      <c r="K284" s="10" t="s">
        <v>271</v>
      </c>
      <c r="P284" s="2">
        <f t="shared" si="14"/>
        <v>101.99203187250998</v>
      </c>
    </row>
    <row r="285" spans="1:16" s="3" customFormat="1" ht="22.5" customHeight="1" x14ac:dyDescent="0.25">
      <c r="A285" s="74" t="e">
        <f>A283+1</f>
        <v>#REF!</v>
      </c>
      <c r="B285" s="68">
        <v>43419</v>
      </c>
      <c r="C285" s="68" t="s">
        <v>501</v>
      </c>
      <c r="D285" s="16" t="s">
        <v>390</v>
      </c>
      <c r="E285" s="66" t="s">
        <v>127</v>
      </c>
      <c r="F285" s="66" t="s">
        <v>119</v>
      </c>
      <c r="G285" s="66" t="s">
        <v>123</v>
      </c>
      <c r="H285" s="66" t="s">
        <v>14</v>
      </c>
      <c r="I285" s="10">
        <v>42.73</v>
      </c>
      <c r="J285" s="10" t="s">
        <v>271</v>
      </c>
      <c r="K285" s="10" t="s">
        <v>271</v>
      </c>
      <c r="P285" s="2"/>
    </row>
    <row r="286" spans="1:16" s="3" customFormat="1" ht="22.5" customHeight="1" x14ac:dyDescent="0.25">
      <c r="A286" s="75"/>
      <c r="B286" s="69"/>
      <c r="C286" s="69"/>
      <c r="D286" s="9" t="s">
        <v>391</v>
      </c>
      <c r="E286" s="67"/>
      <c r="F286" s="67"/>
      <c r="G286" s="67"/>
      <c r="H286" s="67"/>
      <c r="I286" s="10">
        <v>42.93</v>
      </c>
      <c r="J286" s="10" t="s">
        <v>271</v>
      </c>
      <c r="K286" s="10" t="s">
        <v>271</v>
      </c>
      <c r="P286" s="2">
        <f t="shared" si="14"/>
        <v>100.46805523051721</v>
      </c>
    </row>
    <row r="287" spans="1:16" s="3" customFormat="1" ht="22.5" customHeight="1" x14ac:dyDescent="0.25">
      <c r="A287" s="74" t="e">
        <f>A285+1</f>
        <v>#REF!</v>
      </c>
      <c r="B287" s="68" t="s">
        <v>399</v>
      </c>
      <c r="C287" s="68" t="s">
        <v>502</v>
      </c>
      <c r="D287" s="16" t="s">
        <v>390</v>
      </c>
      <c r="E287" s="66" t="s">
        <v>128</v>
      </c>
      <c r="F287" s="66" t="s">
        <v>119</v>
      </c>
      <c r="G287" s="66" t="s">
        <v>349</v>
      </c>
      <c r="H287" s="66" t="s">
        <v>16</v>
      </c>
      <c r="I287" s="10">
        <v>43.86</v>
      </c>
      <c r="J287" s="10">
        <v>40.33</v>
      </c>
      <c r="K287" s="10">
        <v>48.4</v>
      </c>
      <c r="P287" s="2"/>
    </row>
    <row r="288" spans="1:16" s="3" customFormat="1" ht="22.5" customHeight="1" x14ac:dyDescent="0.25">
      <c r="A288" s="75"/>
      <c r="B288" s="69"/>
      <c r="C288" s="69"/>
      <c r="D288" s="9" t="s">
        <v>391</v>
      </c>
      <c r="E288" s="67"/>
      <c r="F288" s="67"/>
      <c r="G288" s="67"/>
      <c r="H288" s="67"/>
      <c r="I288" s="10">
        <v>45.88</v>
      </c>
      <c r="J288" s="10">
        <v>41.14</v>
      </c>
      <c r="K288" s="10">
        <v>49.36</v>
      </c>
      <c r="P288" s="2">
        <f t="shared" si="14"/>
        <v>104.60556315549476</v>
      </c>
    </row>
    <row r="289" spans="1:16" s="3" customFormat="1" ht="56.25" customHeight="1" x14ac:dyDescent="0.25">
      <c r="A289" s="74" t="e">
        <f>A287+1</f>
        <v>#REF!</v>
      </c>
      <c r="B289" s="68" t="s">
        <v>452</v>
      </c>
      <c r="C289" s="68" t="s">
        <v>506</v>
      </c>
      <c r="D289" s="16" t="s">
        <v>390</v>
      </c>
      <c r="E289" s="66" t="s">
        <v>240</v>
      </c>
      <c r="F289" s="66" t="s">
        <v>119</v>
      </c>
      <c r="G289" s="66" t="s">
        <v>350</v>
      </c>
      <c r="H289" s="66" t="s">
        <v>16</v>
      </c>
      <c r="I289" s="10">
        <v>50.17</v>
      </c>
      <c r="J289" s="10">
        <v>40.11</v>
      </c>
      <c r="K289" s="12">
        <v>48.13</v>
      </c>
      <c r="P289" s="2"/>
    </row>
    <row r="290" spans="1:16" s="3" customFormat="1" ht="69" customHeight="1" x14ac:dyDescent="0.25">
      <c r="A290" s="75"/>
      <c r="B290" s="69"/>
      <c r="C290" s="69"/>
      <c r="D290" s="9" t="s">
        <v>391</v>
      </c>
      <c r="E290" s="67"/>
      <c r="F290" s="67"/>
      <c r="G290" s="67"/>
      <c r="H290" s="67"/>
      <c r="I290" s="10">
        <v>53.7</v>
      </c>
      <c r="J290" s="10">
        <v>40.909999999999997</v>
      </c>
      <c r="K290" s="12">
        <v>49.09</v>
      </c>
      <c r="P290" s="2">
        <f t="shared" si="14"/>
        <v>107.03607733705402</v>
      </c>
    </row>
    <row r="291" spans="1:16" s="3" customFormat="1" ht="18" customHeight="1" x14ac:dyDescent="0.25">
      <c r="A291" s="71" t="s">
        <v>264</v>
      </c>
      <c r="B291" s="72"/>
      <c r="C291" s="72"/>
      <c r="D291" s="72"/>
      <c r="E291" s="72"/>
      <c r="F291" s="72"/>
      <c r="G291" s="72"/>
      <c r="H291" s="72"/>
      <c r="I291" s="72"/>
      <c r="J291" s="72"/>
      <c r="K291" s="73"/>
      <c r="P291" s="2"/>
    </row>
    <row r="292" spans="1:16" ht="51.75" customHeight="1" x14ac:dyDescent="0.25">
      <c r="A292" s="74" t="e">
        <f>#REF!+1</f>
        <v>#REF!</v>
      </c>
      <c r="B292" s="68">
        <v>43454</v>
      </c>
      <c r="C292" s="68" t="s">
        <v>616</v>
      </c>
      <c r="D292" s="16" t="s">
        <v>390</v>
      </c>
      <c r="E292" s="66" t="s">
        <v>352</v>
      </c>
      <c r="F292" s="66" t="s">
        <v>130</v>
      </c>
      <c r="G292" s="66" t="s">
        <v>304</v>
      </c>
      <c r="H292" s="66" t="s">
        <v>16</v>
      </c>
      <c r="I292" s="10">
        <v>25.49</v>
      </c>
      <c r="J292" s="10">
        <v>21.91</v>
      </c>
      <c r="K292" s="12">
        <v>26.29</v>
      </c>
    </row>
    <row r="293" spans="1:16" s="3" customFormat="1" ht="47.25" customHeight="1" x14ac:dyDescent="0.25">
      <c r="A293" s="93"/>
      <c r="B293" s="77"/>
      <c r="C293" s="77"/>
      <c r="D293" s="9" t="s">
        <v>391</v>
      </c>
      <c r="E293" s="70"/>
      <c r="F293" s="70"/>
      <c r="G293" s="67"/>
      <c r="H293" s="70"/>
      <c r="I293" s="10">
        <v>26.66</v>
      </c>
      <c r="J293" s="10">
        <v>22.35</v>
      </c>
      <c r="K293" s="12">
        <v>26.82</v>
      </c>
      <c r="P293" s="2">
        <f t="shared" si="14"/>
        <v>104.59003530796392</v>
      </c>
    </row>
    <row r="294" spans="1:16" s="3" customFormat="1" ht="39" customHeight="1" x14ac:dyDescent="0.25">
      <c r="A294" s="93"/>
      <c r="B294" s="77"/>
      <c r="C294" s="77"/>
      <c r="D294" s="16" t="s">
        <v>390</v>
      </c>
      <c r="E294" s="70"/>
      <c r="F294" s="70"/>
      <c r="G294" s="66" t="s">
        <v>510</v>
      </c>
      <c r="H294" s="70"/>
      <c r="I294" s="10">
        <v>25.49</v>
      </c>
      <c r="J294" s="10">
        <v>24.1</v>
      </c>
      <c r="K294" s="12">
        <v>28.92</v>
      </c>
      <c r="P294" s="2"/>
    </row>
    <row r="295" spans="1:16" s="3" customFormat="1" ht="31.5" customHeight="1" x14ac:dyDescent="0.25">
      <c r="A295" s="93"/>
      <c r="B295" s="77"/>
      <c r="C295" s="77"/>
      <c r="D295" s="9" t="s">
        <v>391</v>
      </c>
      <c r="E295" s="70"/>
      <c r="F295" s="70"/>
      <c r="G295" s="67"/>
      <c r="H295" s="70"/>
      <c r="I295" s="10">
        <v>26.66</v>
      </c>
      <c r="J295" s="10">
        <v>24.58</v>
      </c>
      <c r="K295" s="12">
        <v>29.5</v>
      </c>
      <c r="P295" s="2">
        <f t="shared" si="14"/>
        <v>104.59003530796392</v>
      </c>
    </row>
    <row r="296" spans="1:16" s="3" customFormat="1" ht="31.5" customHeight="1" x14ac:dyDescent="0.25">
      <c r="A296" s="22"/>
      <c r="B296" s="77"/>
      <c r="C296" s="77"/>
      <c r="D296" s="16" t="str">
        <f>D294</f>
        <v>01.01.2019-30.06.2019</v>
      </c>
      <c r="E296" s="70"/>
      <c r="F296" s="70"/>
      <c r="G296" s="66" t="s">
        <v>129</v>
      </c>
      <c r="H296" s="70"/>
      <c r="I296" s="10">
        <v>25.49</v>
      </c>
      <c r="J296" s="10">
        <v>17.27</v>
      </c>
      <c r="K296" s="12">
        <v>20.72</v>
      </c>
      <c r="P296" s="2"/>
    </row>
    <row r="297" spans="1:16" s="3" customFormat="1" ht="31.5" customHeight="1" x14ac:dyDescent="0.25">
      <c r="A297" s="22"/>
      <c r="B297" s="69"/>
      <c r="C297" s="69"/>
      <c r="D297" s="16" t="str">
        <f>D295</f>
        <v>01.07.2019-31.12.2019</v>
      </c>
      <c r="E297" s="67"/>
      <c r="F297" s="67"/>
      <c r="G297" s="67"/>
      <c r="H297" s="67"/>
      <c r="I297" s="10">
        <v>26.66</v>
      </c>
      <c r="J297" s="10">
        <v>17.61</v>
      </c>
      <c r="K297" s="12">
        <v>21.13</v>
      </c>
      <c r="P297" s="2"/>
    </row>
    <row r="298" spans="1:16" s="3" customFormat="1" ht="22.5" customHeight="1" x14ac:dyDescent="0.25">
      <c r="A298" s="22"/>
      <c r="B298" s="68" t="s">
        <v>514</v>
      </c>
      <c r="C298" s="68" t="s">
        <v>615</v>
      </c>
      <c r="D298" s="16" t="s">
        <v>390</v>
      </c>
      <c r="E298" s="66" t="s">
        <v>273</v>
      </c>
      <c r="F298" s="66" t="s">
        <v>130</v>
      </c>
      <c r="G298" s="66" t="s">
        <v>255</v>
      </c>
      <c r="H298" s="66" t="s">
        <v>16</v>
      </c>
      <c r="I298" s="10">
        <v>21.76</v>
      </c>
      <c r="J298" s="10">
        <v>21.76</v>
      </c>
      <c r="K298" s="12">
        <v>26.11</v>
      </c>
      <c r="P298" s="2"/>
    </row>
    <row r="299" spans="1:16" s="3" customFormat="1" ht="22.5" customHeight="1" x14ac:dyDescent="0.25">
      <c r="A299" s="22" t="e">
        <f>A292+1</f>
        <v>#REF!</v>
      </c>
      <c r="B299" s="69"/>
      <c r="C299" s="69"/>
      <c r="D299" s="9" t="s">
        <v>391</v>
      </c>
      <c r="E299" s="67"/>
      <c r="F299" s="67"/>
      <c r="G299" s="67"/>
      <c r="H299" s="67"/>
      <c r="I299" s="10">
        <v>22.28</v>
      </c>
      <c r="J299" s="10">
        <v>22.28</v>
      </c>
      <c r="K299" s="12">
        <v>26.74</v>
      </c>
      <c r="P299" s="2">
        <f t="shared" si="14"/>
        <v>102.38970588235294</v>
      </c>
    </row>
    <row r="300" spans="1:16" s="3" customFormat="1" ht="48" customHeight="1" x14ac:dyDescent="0.25">
      <c r="A300" s="85" t="e">
        <f>A299+1</f>
        <v>#REF!</v>
      </c>
      <c r="B300" s="68" t="s">
        <v>403</v>
      </c>
      <c r="C300" s="68" t="s">
        <v>359</v>
      </c>
      <c r="D300" s="16" t="s">
        <v>390</v>
      </c>
      <c r="E300" s="68" t="s">
        <v>256</v>
      </c>
      <c r="F300" s="68" t="s">
        <v>130</v>
      </c>
      <c r="G300" s="68" t="s">
        <v>255</v>
      </c>
      <c r="H300" s="68" t="s">
        <v>16</v>
      </c>
      <c r="I300" s="10">
        <v>21.89</v>
      </c>
      <c r="J300" s="10">
        <v>21.89</v>
      </c>
      <c r="K300" s="12">
        <v>26.27</v>
      </c>
      <c r="P300" s="2"/>
    </row>
    <row r="301" spans="1:16" s="3" customFormat="1" ht="36.75" customHeight="1" x14ac:dyDescent="0.25">
      <c r="A301" s="86"/>
      <c r="B301" s="98"/>
      <c r="C301" s="98"/>
      <c r="D301" s="9" t="s">
        <v>391</v>
      </c>
      <c r="E301" s="98"/>
      <c r="F301" s="98"/>
      <c r="G301" s="98"/>
      <c r="H301" s="98"/>
      <c r="I301" s="10">
        <v>22.41</v>
      </c>
      <c r="J301" s="10">
        <v>22.33</v>
      </c>
      <c r="K301" s="12">
        <v>26.8</v>
      </c>
      <c r="P301" s="2">
        <f t="shared" si="14"/>
        <v>102.37551393330288</v>
      </c>
    </row>
    <row r="302" spans="1:16" s="3" customFormat="1" ht="17.25" customHeight="1" x14ac:dyDescent="0.25">
      <c r="A302" s="71" t="s">
        <v>265</v>
      </c>
      <c r="B302" s="72"/>
      <c r="C302" s="72"/>
      <c r="D302" s="72"/>
      <c r="E302" s="72"/>
      <c r="F302" s="72"/>
      <c r="G302" s="72"/>
      <c r="H302" s="72"/>
      <c r="I302" s="72"/>
      <c r="J302" s="72"/>
      <c r="K302" s="73"/>
      <c r="P302" s="2"/>
    </row>
    <row r="303" spans="1:16" s="3" customFormat="1" ht="17.25" customHeight="1" x14ac:dyDescent="0.25">
      <c r="A303" s="54"/>
      <c r="B303" s="68">
        <v>43454</v>
      </c>
      <c r="C303" s="80" t="s">
        <v>539</v>
      </c>
      <c r="D303" s="16" t="s">
        <v>390</v>
      </c>
      <c r="E303" s="66" t="s">
        <v>352</v>
      </c>
      <c r="F303" s="66" t="s">
        <v>131</v>
      </c>
      <c r="G303" s="66" t="s">
        <v>132</v>
      </c>
      <c r="H303" s="66" t="s">
        <v>16</v>
      </c>
      <c r="I303" s="51">
        <v>46.59</v>
      </c>
      <c r="J303" s="10">
        <v>26.08</v>
      </c>
      <c r="K303" s="12">
        <v>31.3</v>
      </c>
      <c r="P303" s="2"/>
    </row>
    <row r="304" spans="1:16" s="3" customFormat="1" ht="17.25" customHeight="1" x14ac:dyDescent="0.25">
      <c r="A304" s="54"/>
      <c r="B304" s="77"/>
      <c r="C304" s="87"/>
      <c r="D304" s="9" t="s">
        <v>391</v>
      </c>
      <c r="E304" s="70"/>
      <c r="F304" s="70"/>
      <c r="G304" s="67"/>
      <c r="H304" s="67"/>
      <c r="I304" s="51">
        <v>48.73</v>
      </c>
      <c r="J304" s="10">
        <v>26.6</v>
      </c>
      <c r="K304" s="12">
        <v>31.92</v>
      </c>
      <c r="P304" s="2"/>
    </row>
    <row r="305" spans="1:16" s="3" customFormat="1" ht="17.25" customHeight="1" x14ac:dyDescent="0.25">
      <c r="A305" s="54"/>
      <c r="B305" s="77"/>
      <c r="C305" s="87"/>
      <c r="D305" s="16" t="s">
        <v>390</v>
      </c>
      <c r="E305" s="70"/>
      <c r="F305" s="70"/>
      <c r="G305" s="66" t="s">
        <v>206</v>
      </c>
      <c r="H305" s="66" t="s">
        <v>16</v>
      </c>
      <c r="I305" s="51">
        <v>46.59</v>
      </c>
      <c r="J305" s="10">
        <v>33.17</v>
      </c>
      <c r="K305" s="12">
        <v>39.799999999999997</v>
      </c>
      <c r="P305" s="2"/>
    </row>
    <row r="306" spans="1:16" s="3" customFormat="1" ht="17.25" customHeight="1" x14ac:dyDescent="0.25">
      <c r="A306" s="54"/>
      <c r="B306" s="77"/>
      <c r="C306" s="87"/>
      <c r="D306" s="9" t="s">
        <v>391</v>
      </c>
      <c r="E306" s="70"/>
      <c r="F306" s="70"/>
      <c r="G306" s="67"/>
      <c r="H306" s="67"/>
      <c r="I306" s="51">
        <v>48.73</v>
      </c>
      <c r="J306" s="10">
        <v>33.83</v>
      </c>
      <c r="K306" s="12">
        <v>40.6</v>
      </c>
      <c r="P306" s="2"/>
    </row>
    <row r="307" spans="1:16" s="3" customFormat="1" ht="17.25" customHeight="1" x14ac:dyDescent="0.25">
      <c r="A307" s="54"/>
      <c r="B307" s="77"/>
      <c r="C307" s="87"/>
      <c r="D307" s="16" t="s">
        <v>390</v>
      </c>
      <c r="E307" s="70"/>
      <c r="F307" s="70"/>
      <c r="G307" s="66" t="s">
        <v>207</v>
      </c>
      <c r="H307" s="66" t="s">
        <v>16</v>
      </c>
      <c r="I307" s="51">
        <v>46.59</v>
      </c>
      <c r="J307" s="10">
        <v>33.17</v>
      </c>
      <c r="K307" s="12">
        <v>39.799999999999997</v>
      </c>
      <c r="P307" s="2"/>
    </row>
    <row r="308" spans="1:16" s="3" customFormat="1" ht="17.25" customHeight="1" x14ac:dyDescent="0.25">
      <c r="A308" s="54"/>
      <c r="B308" s="77"/>
      <c r="C308" s="87"/>
      <c r="D308" s="9" t="s">
        <v>391</v>
      </c>
      <c r="E308" s="70"/>
      <c r="F308" s="70"/>
      <c r="G308" s="67"/>
      <c r="H308" s="67"/>
      <c r="I308" s="51">
        <v>48.73</v>
      </c>
      <c r="J308" s="10">
        <v>33.83</v>
      </c>
      <c r="K308" s="12">
        <v>40.6</v>
      </c>
      <c r="P308" s="2"/>
    </row>
    <row r="309" spans="1:16" ht="16.5" customHeight="1" x14ac:dyDescent="0.25">
      <c r="A309" s="74" t="e">
        <f>A300+1</f>
        <v>#REF!</v>
      </c>
      <c r="B309" s="77"/>
      <c r="C309" s="87"/>
      <c r="D309" s="16" t="s">
        <v>390</v>
      </c>
      <c r="E309" s="70"/>
      <c r="F309" s="70"/>
      <c r="G309" s="66" t="s">
        <v>208</v>
      </c>
      <c r="H309" s="66" t="s">
        <v>16</v>
      </c>
      <c r="I309" s="51">
        <v>46.59</v>
      </c>
      <c r="J309" s="10">
        <v>33.17</v>
      </c>
      <c r="K309" s="12">
        <v>39.799999999999997</v>
      </c>
    </row>
    <row r="310" spans="1:16" ht="16.5" customHeight="1" x14ac:dyDescent="0.25">
      <c r="A310" s="75"/>
      <c r="B310" s="77"/>
      <c r="C310" s="87"/>
      <c r="D310" s="9" t="s">
        <v>391</v>
      </c>
      <c r="E310" s="70"/>
      <c r="F310" s="70"/>
      <c r="G310" s="67"/>
      <c r="H310" s="67"/>
      <c r="I310" s="51">
        <v>48.73</v>
      </c>
      <c r="J310" s="10">
        <v>33.83</v>
      </c>
      <c r="K310" s="12">
        <v>40.6</v>
      </c>
      <c r="P310" s="13">
        <f t="shared" ref="P310:P371" si="18">I310/I309*100</f>
        <v>104.59326035629961</v>
      </c>
    </row>
    <row r="311" spans="1:16" ht="15.75" customHeight="1" x14ac:dyDescent="0.25">
      <c r="A311" s="74" t="e">
        <f>A309+1</f>
        <v>#REF!</v>
      </c>
      <c r="B311" s="77"/>
      <c r="C311" s="87"/>
      <c r="D311" s="16" t="s">
        <v>390</v>
      </c>
      <c r="E311" s="70"/>
      <c r="F311" s="70"/>
      <c r="G311" s="66" t="s">
        <v>209</v>
      </c>
      <c r="H311" s="66" t="s">
        <v>16</v>
      </c>
      <c r="I311" s="51">
        <v>46.59</v>
      </c>
      <c r="J311" s="10">
        <v>33.17</v>
      </c>
      <c r="K311" s="12">
        <v>39.799999999999997</v>
      </c>
    </row>
    <row r="312" spans="1:16" s="3" customFormat="1" ht="17.25" customHeight="1" x14ac:dyDescent="0.25">
      <c r="A312" s="75"/>
      <c r="B312" s="69"/>
      <c r="C312" s="82"/>
      <c r="D312" s="9" t="s">
        <v>391</v>
      </c>
      <c r="E312" s="67"/>
      <c r="F312" s="67"/>
      <c r="G312" s="67"/>
      <c r="H312" s="67"/>
      <c r="I312" s="51">
        <v>48.73</v>
      </c>
      <c r="J312" s="10">
        <v>33.83</v>
      </c>
      <c r="K312" s="12">
        <v>40.6</v>
      </c>
      <c r="P312" s="2">
        <f t="shared" si="18"/>
        <v>104.59326035629961</v>
      </c>
    </row>
    <row r="313" spans="1:16" s="3" customFormat="1" ht="19.5" customHeight="1" x14ac:dyDescent="0.25">
      <c r="A313" s="71" t="s">
        <v>266</v>
      </c>
      <c r="B313" s="72"/>
      <c r="C313" s="72"/>
      <c r="D313" s="72"/>
      <c r="E313" s="72"/>
      <c r="F313" s="72"/>
      <c r="G313" s="72"/>
      <c r="H313" s="72"/>
      <c r="I313" s="72"/>
      <c r="J313" s="72"/>
      <c r="K313" s="73"/>
      <c r="P313" s="2"/>
    </row>
    <row r="314" spans="1:16" s="3" customFormat="1" ht="30" customHeight="1" x14ac:dyDescent="0.25">
      <c r="A314" s="74" t="e">
        <f>A311+1</f>
        <v>#REF!</v>
      </c>
      <c r="B314" s="124" t="s">
        <v>409</v>
      </c>
      <c r="C314" s="117" t="s">
        <v>540</v>
      </c>
      <c r="D314" s="16" t="s">
        <v>390</v>
      </c>
      <c r="E314" s="119" t="s">
        <v>321</v>
      </c>
      <c r="F314" s="120" t="s">
        <v>133</v>
      </c>
      <c r="G314" s="119" t="s">
        <v>143</v>
      </c>
      <c r="H314" s="96" t="s">
        <v>16</v>
      </c>
      <c r="I314" s="32">
        <v>44.11</v>
      </c>
      <c r="J314" s="32">
        <v>27.78</v>
      </c>
      <c r="K314" s="38">
        <v>33.340000000000003</v>
      </c>
      <c r="P314" s="2"/>
    </row>
    <row r="315" spans="1:16" s="3" customFormat="1" ht="25.5" customHeight="1" x14ac:dyDescent="0.25">
      <c r="A315" s="75"/>
      <c r="B315" s="125"/>
      <c r="C315" s="118"/>
      <c r="D315" s="9" t="s">
        <v>391</v>
      </c>
      <c r="E315" s="119"/>
      <c r="F315" s="121"/>
      <c r="G315" s="119"/>
      <c r="H315" s="97"/>
      <c r="I315" s="32">
        <v>45.65</v>
      </c>
      <c r="J315" s="32">
        <v>28.34</v>
      </c>
      <c r="K315" s="38">
        <v>34.01</v>
      </c>
      <c r="P315" s="2">
        <f t="shared" si="18"/>
        <v>103.49127182044889</v>
      </c>
    </row>
    <row r="316" spans="1:16" ht="22.9" customHeight="1" x14ac:dyDescent="0.25">
      <c r="A316" s="74" t="e">
        <f>A314+1</f>
        <v>#REF!</v>
      </c>
      <c r="B316" s="68" t="s">
        <v>406</v>
      </c>
      <c r="C316" s="80" t="s">
        <v>541</v>
      </c>
      <c r="D316" s="16" t="s">
        <v>390</v>
      </c>
      <c r="E316" s="83" t="s">
        <v>134</v>
      </c>
      <c r="F316" s="66" t="s">
        <v>133</v>
      </c>
      <c r="G316" s="66" t="s">
        <v>135</v>
      </c>
      <c r="H316" s="66" t="s">
        <v>16</v>
      </c>
      <c r="I316" s="10">
        <v>19.03</v>
      </c>
      <c r="J316" s="10">
        <v>18.989999999999998</v>
      </c>
      <c r="K316" s="12">
        <v>22.79</v>
      </c>
    </row>
    <row r="317" spans="1:16" s="3" customFormat="1" ht="24.6" customHeight="1" x14ac:dyDescent="0.25">
      <c r="A317" s="75"/>
      <c r="B317" s="69"/>
      <c r="C317" s="82"/>
      <c r="D317" s="9" t="s">
        <v>391</v>
      </c>
      <c r="E317" s="83"/>
      <c r="F317" s="67"/>
      <c r="G317" s="67"/>
      <c r="H317" s="67"/>
      <c r="I317" s="10">
        <v>19.440000000000001</v>
      </c>
      <c r="J317" s="10">
        <v>19.37</v>
      </c>
      <c r="K317" s="12">
        <v>23.24</v>
      </c>
      <c r="P317" s="2">
        <f t="shared" si="18"/>
        <v>102.15449290593799</v>
      </c>
    </row>
    <row r="318" spans="1:16" s="3" customFormat="1" ht="22.5" customHeight="1" x14ac:dyDescent="0.25">
      <c r="A318" s="74" t="e">
        <f>A316+1</f>
        <v>#REF!</v>
      </c>
      <c r="B318" s="124">
        <v>43463</v>
      </c>
      <c r="C318" s="117" t="s">
        <v>544</v>
      </c>
      <c r="D318" s="16" t="s">
        <v>390</v>
      </c>
      <c r="E318" s="119" t="s">
        <v>545</v>
      </c>
      <c r="F318" s="120" t="s">
        <v>133</v>
      </c>
      <c r="G318" s="96" t="s">
        <v>546</v>
      </c>
      <c r="H318" s="96" t="s">
        <v>16</v>
      </c>
      <c r="I318" s="10">
        <v>20.149999999999999</v>
      </c>
      <c r="J318" s="10">
        <v>18.73</v>
      </c>
      <c r="K318" s="12">
        <v>22.48</v>
      </c>
      <c r="P318" s="2"/>
    </row>
    <row r="319" spans="1:16" s="3" customFormat="1" ht="22.5" customHeight="1" x14ac:dyDescent="0.25">
      <c r="A319" s="75"/>
      <c r="B319" s="125"/>
      <c r="C319" s="118"/>
      <c r="D319" s="9" t="s">
        <v>391</v>
      </c>
      <c r="E319" s="119"/>
      <c r="F319" s="121"/>
      <c r="G319" s="97"/>
      <c r="H319" s="97"/>
      <c r="I319" s="10">
        <v>20.149999999999999</v>
      </c>
      <c r="J319" s="10">
        <v>19.100000000000001</v>
      </c>
      <c r="K319" s="12">
        <v>22.92</v>
      </c>
      <c r="P319" s="2">
        <f t="shared" si="18"/>
        <v>100</v>
      </c>
    </row>
    <row r="320" spans="1:16" s="3" customFormat="1" ht="22.5" customHeight="1" x14ac:dyDescent="0.25">
      <c r="A320" s="74" t="e">
        <f>A318+1</f>
        <v>#REF!</v>
      </c>
      <c r="B320" s="124">
        <v>43463</v>
      </c>
      <c r="C320" s="117" t="s">
        <v>549</v>
      </c>
      <c r="D320" s="9" t="s">
        <v>390</v>
      </c>
      <c r="E320" s="96" t="s">
        <v>550</v>
      </c>
      <c r="F320" s="96" t="s">
        <v>133</v>
      </c>
      <c r="G320" s="119" t="s">
        <v>139</v>
      </c>
      <c r="H320" s="119" t="s">
        <v>16</v>
      </c>
      <c r="I320" s="32">
        <v>25.33</v>
      </c>
      <c r="J320" s="32">
        <v>20.190000000000001</v>
      </c>
      <c r="K320" s="32">
        <v>24.23</v>
      </c>
      <c r="P320" s="2"/>
    </row>
    <row r="321" spans="1:16" s="3" customFormat="1" ht="22.5" customHeight="1" x14ac:dyDescent="0.25">
      <c r="A321" s="75"/>
      <c r="B321" s="125"/>
      <c r="C321" s="118"/>
      <c r="D321" s="9" t="s">
        <v>391</v>
      </c>
      <c r="E321" s="97"/>
      <c r="F321" s="97"/>
      <c r="G321" s="119"/>
      <c r="H321" s="119"/>
      <c r="I321" s="32">
        <v>25.33</v>
      </c>
      <c r="J321" s="32">
        <v>20.59</v>
      </c>
      <c r="K321" s="32">
        <v>24.71</v>
      </c>
      <c r="P321" s="2">
        <f t="shared" si="18"/>
        <v>100</v>
      </c>
    </row>
    <row r="322" spans="1:16" s="3" customFormat="1" ht="22.5" customHeight="1" x14ac:dyDescent="0.25">
      <c r="A322" s="74" t="e">
        <f>A320+1</f>
        <v>#REF!</v>
      </c>
      <c r="B322" s="124">
        <v>43463</v>
      </c>
      <c r="C322" s="117" t="s">
        <v>547</v>
      </c>
      <c r="D322" s="9" t="s">
        <v>390</v>
      </c>
      <c r="E322" s="96" t="s">
        <v>548</v>
      </c>
      <c r="F322" s="96" t="s">
        <v>133</v>
      </c>
      <c r="G322" s="119" t="s">
        <v>140</v>
      </c>
      <c r="H322" s="119" t="s">
        <v>16</v>
      </c>
      <c r="I322" s="32">
        <v>23.52</v>
      </c>
      <c r="J322" s="32">
        <v>22.09</v>
      </c>
      <c r="K322" s="32">
        <v>26.51</v>
      </c>
      <c r="P322" s="2"/>
    </row>
    <row r="323" spans="1:16" s="3" customFormat="1" ht="22.5" customHeight="1" x14ac:dyDescent="0.25">
      <c r="A323" s="75"/>
      <c r="B323" s="125"/>
      <c r="C323" s="118"/>
      <c r="D323" s="9" t="s">
        <v>391</v>
      </c>
      <c r="E323" s="97"/>
      <c r="F323" s="97"/>
      <c r="G323" s="119"/>
      <c r="H323" s="119"/>
      <c r="I323" s="32">
        <v>23.52</v>
      </c>
      <c r="J323" s="32">
        <v>22.53</v>
      </c>
      <c r="K323" s="32">
        <v>27.04</v>
      </c>
      <c r="P323" s="2">
        <f t="shared" si="18"/>
        <v>100</v>
      </c>
    </row>
    <row r="324" spans="1:16" s="3" customFormat="1" ht="22.5" customHeight="1" x14ac:dyDescent="0.25">
      <c r="A324" s="74" t="e">
        <f>A322+1</f>
        <v>#REF!</v>
      </c>
      <c r="B324" s="124">
        <v>43463</v>
      </c>
      <c r="C324" s="117" t="s">
        <v>551</v>
      </c>
      <c r="D324" s="9" t="s">
        <v>390</v>
      </c>
      <c r="E324" s="96" t="s">
        <v>552</v>
      </c>
      <c r="F324" s="96" t="s">
        <v>133</v>
      </c>
      <c r="G324" s="119" t="s">
        <v>142</v>
      </c>
      <c r="H324" s="119" t="s">
        <v>88</v>
      </c>
      <c r="I324" s="32">
        <v>69.36</v>
      </c>
      <c r="J324" s="32">
        <v>26.89</v>
      </c>
      <c r="K324" s="32">
        <v>32.270000000000003</v>
      </c>
      <c r="P324" s="2"/>
    </row>
    <row r="325" spans="1:16" s="3" customFormat="1" ht="22.5" customHeight="1" x14ac:dyDescent="0.25">
      <c r="A325" s="93"/>
      <c r="B325" s="125"/>
      <c r="C325" s="118"/>
      <c r="D325" s="9" t="s">
        <v>391</v>
      </c>
      <c r="E325" s="97"/>
      <c r="F325" s="97"/>
      <c r="G325" s="119"/>
      <c r="H325" s="119"/>
      <c r="I325" s="32">
        <v>69.36</v>
      </c>
      <c r="J325" s="32">
        <v>27.43</v>
      </c>
      <c r="K325" s="32">
        <v>32.92</v>
      </c>
      <c r="P325" s="2">
        <f t="shared" si="18"/>
        <v>100</v>
      </c>
    </row>
    <row r="326" spans="1:16" s="3" customFormat="1" ht="22.5" customHeight="1" x14ac:dyDescent="0.25">
      <c r="A326" s="93"/>
      <c r="B326" s="124">
        <v>43463</v>
      </c>
      <c r="C326" s="117" t="s">
        <v>554</v>
      </c>
      <c r="D326" s="9" t="s">
        <v>390</v>
      </c>
      <c r="E326" s="96" t="s">
        <v>555</v>
      </c>
      <c r="F326" s="96" t="s">
        <v>133</v>
      </c>
      <c r="G326" s="96" t="s">
        <v>375</v>
      </c>
      <c r="H326" s="119" t="s">
        <v>16</v>
      </c>
      <c r="I326" s="32">
        <v>38.15</v>
      </c>
      <c r="J326" s="32">
        <v>23.28</v>
      </c>
      <c r="K326" s="32">
        <v>27.94</v>
      </c>
      <c r="P326" s="2"/>
    </row>
    <row r="327" spans="1:16" s="3" customFormat="1" ht="22.5" customHeight="1" x14ac:dyDescent="0.25">
      <c r="A327" s="75"/>
      <c r="B327" s="125"/>
      <c r="C327" s="118"/>
      <c r="D327" s="9" t="s">
        <v>391</v>
      </c>
      <c r="E327" s="97"/>
      <c r="F327" s="97"/>
      <c r="G327" s="97"/>
      <c r="H327" s="119"/>
      <c r="I327" s="32">
        <v>38.15</v>
      </c>
      <c r="J327" s="32">
        <v>23.75</v>
      </c>
      <c r="K327" s="32">
        <v>28.5</v>
      </c>
      <c r="P327" s="2">
        <f t="shared" si="18"/>
        <v>100</v>
      </c>
    </row>
    <row r="328" spans="1:16" s="3" customFormat="1" ht="22.5" customHeight="1" x14ac:dyDescent="0.25">
      <c r="A328" s="74" t="e">
        <f>A324+1</f>
        <v>#REF!</v>
      </c>
      <c r="B328" s="124">
        <v>43463</v>
      </c>
      <c r="C328" s="117" t="s">
        <v>556</v>
      </c>
      <c r="D328" s="9" t="s">
        <v>390</v>
      </c>
      <c r="E328" s="96" t="s">
        <v>557</v>
      </c>
      <c r="F328" s="96" t="s">
        <v>133</v>
      </c>
      <c r="G328" s="126" t="s">
        <v>558</v>
      </c>
      <c r="H328" s="119" t="s">
        <v>88</v>
      </c>
      <c r="I328" s="32">
        <v>39.619999999999997</v>
      </c>
      <c r="J328" s="32">
        <v>18.73</v>
      </c>
      <c r="K328" s="32">
        <v>22.48</v>
      </c>
      <c r="P328" s="2"/>
    </row>
    <row r="329" spans="1:16" s="3" customFormat="1" ht="22.5" customHeight="1" x14ac:dyDescent="0.25">
      <c r="A329" s="93"/>
      <c r="B329" s="128"/>
      <c r="C329" s="143"/>
      <c r="D329" s="9" t="s">
        <v>391</v>
      </c>
      <c r="E329" s="123"/>
      <c r="F329" s="123"/>
      <c r="G329" s="127"/>
      <c r="H329" s="119"/>
      <c r="I329" s="32">
        <v>39.619999999999997</v>
      </c>
      <c r="J329" s="32">
        <v>19.100000000000001</v>
      </c>
      <c r="K329" s="32">
        <v>22.92</v>
      </c>
      <c r="P329" s="2">
        <f t="shared" si="18"/>
        <v>100</v>
      </c>
    </row>
    <row r="330" spans="1:16" s="3" customFormat="1" ht="22.5" customHeight="1" x14ac:dyDescent="0.25">
      <c r="A330" s="93"/>
      <c r="B330" s="128"/>
      <c r="C330" s="143"/>
      <c r="D330" s="9" t="s">
        <v>390</v>
      </c>
      <c r="E330" s="123"/>
      <c r="F330" s="123"/>
      <c r="G330" s="96" t="s">
        <v>135</v>
      </c>
      <c r="H330" s="119" t="s">
        <v>88</v>
      </c>
      <c r="I330" s="32">
        <v>39.619999999999997</v>
      </c>
      <c r="J330" s="32">
        <v>24.75</v>
      </c>
      <c r="K330" s="32">
        <v>29.7</v>
      </c>
      <c r="P330" s="2"/>
    </row>
    <row r="331" spans="1:16" s="3" customFormat="1" ht="22.5" customHeight="1" x14ac:dyDescent="0.25">
      <c r="A331" s="93"/>
      <c r="B331" s="125"/>
      <c r="C331" s="118"/>
      <c r="D331" s="9" t="s">
        <v>391</v>
      </c>
      <c r="E331" s="97"/>
      <c r="F331" s="97"/>
      <c r="G331" s="97"/>
      <c r="H331" s="119"/>
      <c r="I331" s="32">
        <v>39.619999999999997</v>
      </c>
      <c r="J331" s="32">
        <v>25.25</v>
      </c>
      <c r="K331" s="32">
        <v>30.3</v>
      </c>
      <c r="P331" s="2"/>
    </row>
    <row r="332" spans="1:16" s="3" customFormat="1" ht="22.5" customHeight="1" x14ac:dyDescent="0.25">
      <c r="A332" s="93"/>
      <c r="B332" s="124">
        <v>43463</v>
      </c>
      <c r="C332" s="117" t="s">
        <v>560</v>
      </c>
      <c r="D332" s="9" t="s">
        <v>390</v>
      </c>
      <c r="E332" s="96" t="s">
        <v>561</v>
      </c>
      <c r="F332" s="96" t="s">
        <v>133</v>
      </c>
      <c r="G332" s="119" t="s">
        <v>144</v>
      </c>
      <c r="H332" s="119" t="s">
        <v>88</v>
      </c>
      <c r="I332" s="32">
        <v>57.15</v>
      </c>
      <c r="J332" s="32">
        <v>24.95</v>
      </c>
      <c r="K332" s="32">
        <v>29.94</v>
      </c>
      <c r="P332" s="2"/>
    </row>
    <row r="333" spans="1:16" s="3" customFormat="1" ht="22.5" customHeight="1" x14ac:dyDescent="0.25">
      <c r="A333" s="93"/>
      <c r="B333" s="125"/>
      <c r="C333" s="118"/>
      <c r="D333" s="9" t="s">
        <v>391</v>
      </c>
      <c r="E333" s="97"/>
      <c r="F333" s="97"/>
      <c r="G333" s="119"/>
      <c r="H333" s="119"/>
      <c r="I333" s="32">
        <v>57.15</v>
      </c>
      <c r="J333" s="32">
        <v>25.45</v>
      </c>
      <c r="K333" s="32">
        <v>30.54</v>
      </c>
      <c r="P333" s="2">
        <f t="shared" si="18"/>
        <v>100</v>
      </c>
    </row>
    <row r="334" spans="1:16" s="3" customFormat="1" ht="22.5" customHeight="1" x14ac:dyDescent="0.25">
      <c r="A334" s="93"/>
      <c r="B334" s="124">
        <v>43463</v>
      </c>
      <c r="C334" s="117" t="s">
        <v>562</v>
      </c>
      <c r="D334" s="9" t="s">
        <v>390</v>
      </c>
      <c r="E334" s="96" t="s">
        <v>563</v>
      </c>
      <c r="F334" s="96" t="s">
        <v>133</v>
      </c>
      <c r="G334" s="119" t="s">
        <v>553</v>
      </c>
      <c r="H334" s="119" t="s">
        <v>16</v>
      </c>
      <c r="I334" s="32">
        <v>31.63</v>
      </c>
      <c r="J334" s="32">
        <v>16.71</v>
      </c>
      <c r="K334" s="32">
        <v>20.05</v>
      </c>
      <c r="P334" s="2"/>
    </row>
    <row r="335" spans="1:16" s="3" customFormat="1" ht="22.5" customHeight="1" x14ac:dyDescent="0.25">
      <c r="A335" s="93"/>
      <c r="B335" s="125"/>
      <c r="C335" s="118"/>
      <c r="D335" s="9" t="s">
        <v>391</v>
      </c>
      <c r="E335" s="97"/>
      <c r="F335" s="97"/>
      <c r="G335" s="119"/>
      <c r="H335" s="119"/>
      <c r="I335" s="32">
        <v>31.63</v>
      </c>
      <c r="J335" s="32">
        <v>17.04</v>
      </c>
      <c r="K335" s="32">
        <v>20.45</v>
      </c>
      <c r="P335" s="2">
        <f t="shared" si="18"/>
        <v>100</v>
      </c>
    </row>
    <row r="336" spans="1:16" s="3" customFormat="1" ht="22.5" customHeight="1" x14ac:dyDescent="0.25">
      <c r="A336" s="93"/>
      <c r="B336" s="124">
        <v>43454</v>
      </c>
      <c r="C336" s="117" t="s">
        <v>564</v>
      </c>
      <c r="D336" s="16" t="s">
        <v>390</v>
      </c>
      <c r="E336" s="119" t="s">
        <v>145</v>
      </c>
      <c r="F336" s="120" t="s">
        <v>133</v>
      </c>
      <c r="G336" s="96" t="s">
        <v>146</v>
      </c>
      <c r="H336" s="96" t="s">
        <v>16</v>
      </c>
      <c r="I336" s="32">
        <v>49.78</v>
      </c>
      <c r="J336" s="32">
        <v>24.72</v>
      </c>
      <c r="K336" s="38">
        <v>29.66</v>
      </c>
      <c r="P336" s="2"/>
    </row>
    <row r="337" spans="1:16" s="3" customFormat="1" ht="22.5" customHeight="1" x14ac:dyDescent="0.25">
      <c r="A337" s="93"/>
      <c r="B337" s="125"/>
      <c r="C337" s="118"/>
      <c r="D337" s="9" t="s">
        <v>391</v>
      </c>
      <c r="E337" s="119"/>
      <c r="F337" s="121"/>
      <c r="G337" s="97"/>
      <c r="H337" s="97"/>
      <c r="I337" s="32">
        <v>51.13</v>
      </c>
      <c r="J337" s="32">
        <v>25.21</v>
      </c>
      <c r="K337" s="38">
        <v>30.25</v>
      </c>
      <c r="P337" s="2">
        <f t="shared" si="18"/>
        <v>102.71193250301327</v>
      </c>
    </row>
    <row r="338" spans="1:16" s="3" customFormat="1" ht="22.5" customHeight="1" x14ac:dyDescent="0.25">
      <c r="A338" s="93"/>
      <c r="B338" s="124">
        <v>43454</v>
      </c>
      <c r="C338" s="117" t="s">
        <v>568</v>
      </c>
      <c r="D338" s="16" t="s">
        <v>390</v>
      </c>
      <c r="E338" s="119" t="s">
        <v>569</v>
      </c>
      <c r="F338" s="96" t="s">
        <v>133</v>
      </c>
      <c r="G338" s="96" t="s">
        <v>147</v>
      </c>
      <c r="H338" s="96" t="s">
        <v>16</v>
      </c>
      <c r="I338" s="32">
        <v>44.22</v>
      </c>
      <c r="J338" s="32">
        <v>23.39</v>
      </c>
      <c r="K338" s="32">
        <v>28.07</v>
      </c>
      <c r="P338" s="2"/>
    </row>
    <row r="339" spans="1:16" s="3" customFormat="1" ht="22.5" customHeight="1" x14ac:dyDescent="0.25">
      <c r="A339" s="75"/>
      <c r="B339" s="125"/>
      <c r="C339" s="118"/>
      <c r="D339" s="9" t="s">
        <v>391</v>
      </c>
      <c r="E339" s="119"/>
      <c r="F339" s="97"/>
      <c r="G339" s="97"/>
      <c r="H339" s="97"/>
      <c r="I339" s="32">
        <v>44.89</v>
      </c>
      <c r="J339" s="32">
        <v>23.86</v>
      </c>
      <c r="K339" s="32">
        <v>28.63</v>
      </c>
      <c r="P339" s="2">
        <f t="shared" si="18"/>
        <v>101.51515151515152</v>
      </c>
    </row>
    <row r="340" spans="1:16" s="3" customFormat="1" ht="22.5" customHeight="1" x14ac:dyDescent="0.25">
      <c r="A340" s="74" t="e">
        <f>A328+1</f>
        <v>#REF!</v>
      </c>
      <c r="B340" s="68">
        <v>43454</v>
      </c>
      <c r="C340" s="80" t="s">
        <v>570</v>
      </c>
      <c r="D340" s="16" t="s">
        <v>390</v>
      </c>
      <c r="E340" s="83" t="s">
        <v>571</v>
      </c>
      <c r="F340" s="66" t="s">
        <v>133</v>
      </c>
      <c r="G340" s="66" t="s">
        <v>148</v>
      </c>
      <c r="H340" s="66" t="s">
        <v>16</v>
      </c>
      <c r="I340" s="10">
        <v>23.24</v>
      </c>
      <c r="J340" s="10">
        <v>19.36</v>
      </c>
      <c r="K340" s="10">
        <v>23.23</v>
      </c>
      <c r="P340" s="2"/>
    </row>
    <row r="341" spans="1:16" s="3" customFormat="1" ht="22.5" customHeight="1" x14ac:dyDescent="0.25">
      <c r="A341" s="93"/>
      <c r="B341" s="69"/>
      <c r="C341" s="82"/>
      <c r="D341" s="9" t="s">
        <v>391</v>
      </c>
      <c r="E341" s="83"/>
      <c r="F341" s="67"/>
      <c r="G341" s="67"/>
      <c r="H341" s="67"/>
      <c r="I341" s="10">
        <v>23.82</v>
      </c>
      <c r="J341" s="10">
        <v>19.75</v>
      </c>
      <c r="K341" s="10">
        <v>23.7</v>
      </c>
      <c r="P341" s="2">
        <f t="shared" si="18"/>
        <v>102.49569707401034</v>
      </c>
    </row>
    <row r="342" spans="1:16" s="3" customFormat="1" ht="22.5" customHeight="1" x14ac:dyDescent="0.25">
      <c r="A342" s="93"/>
      <c r="B342" s="124">
        <v>43463</v>
      </c>
      <c r="C342" s="117" t="s">
        <v>566</v>
      </c>
      <c r="D342" s="16" t="s">
        <v>390</v>
      </c>
      <c r="E342" s="119" t="s">
        <v>567</v>
      </c>
      <c r="F342" s="96" t="s">
        <v>133</v>
      </c>
      <c r="G342" s="96" t="s">
        <v>149</v>
      </c>
      <c r="H342" s="96" t="s">
        <v>16</v>
      </c>
      <c r="I342" s="32">
        <v>19.14</v>
      </c>
      <c r="J342" s="32">
        <v>18.010000000000002</v>
      </c>
      <c r="K342" s="32">
        <v>21.61</v>
      </c>
      <c r="P342" s="2"/>
    </row>
    <row r="343" spans="1:16" s="3" customFormat="1" ht="22.5" customHeight="1" x14ac:dyDescent="0.25">
      <c r="A343" s="75"/>
      <c r="B343" s="125"/>
      <c r="C343" s="118"/>
      <c r="D343" s="9" t="s">
        <v>391</v>
      </c>
      <c r="E343" s="119"/>
      <c r="F343" s="97"/>
      <c r="G343" s="97"/>
      <c r="H343" s="97"/>
      <c r="I343" s="32">
        <v>19.14</v>
      </c>
      <c r="J343" s="32">
        <v>18.37</v>
      </c>
      <c r="K343" s="32">
        <v>22.04</v>
      </c>
      <c r="P343" s="2">
        <f t="shared" si="18"/>
        <v>100</v>
      </c>
    </row>
    <row r="344" spans="1:16" s="3" customFormat="1" ht="22.5" customHeight="1" x14ac:dyDescent="0.25">
      <c r="A344" s="74" t="e">
        <f>A340+1</f>
        <v>#REF!</v>
      </c>
      <c r="B344" s="129" t="s">
        <v>406</v>
      </c>
      <c r="C344" s="132" t="s">
        <v>565</v>
      </c>
      <c r="D344" s="16" t="s">
        <v>390</v>
      </c>
      <c r="E344" s="138" t="s">
        <v>259</v>
      </c>
      <c r="F344" s="135" t="s">
        <v>133</v>
      </c>
      <c r="G344" s="132" t="s">
        <v>138</v>
      </c>
      <c r="H344" s="132" t="s">
        <v>16</v>
      </c>
      <c r="I344" s="29">
        <v>41.59</v>
      </c>
      <c r="J344" s="29">
        <v>27.29</v>
      </c>
      <c r="K344" s="30">
        <v>32.75</v>
      </c>
      <c r="P344" s="2"/>
    </row>
    <row r="345" spans="1:16" s="3" customFormat="1" ht="22.5" customHeight="1" x14ac:dyDescent="0.25">
      <c r="A345" s="75"/>
      <c r="B345" s="130"/>
      <c r="C345" s="133"/>
      <c r="D345" s="9" t="s">
        <v>391</v>
      </c>
      <c r="E345" s="138"/>
      <c r="F345" s="136"/>
      <c r="G345" s="133"/>
      <c r="H345" s="134"/>
      <c r="I345" s="29">
        <v>42.6</v>
      </c>
      <c r="J345" s="29">
        <v>27.84</v>
      </c>
      <c r="K345" s="30">
        <v>33.409999999999997</v>
      </c>
      <c r="P345" s="2">
        <f t="shared" si="18"/>
        <v>102.42846838182255</v>
      </c>
    </row>
    <row r="346" spans="1:16" s="3" customFormat="1" ht="22.5" customHeight="1" x14ac:dyDescent="0.25">
      <c r="A346" s="74" t="e">
        <f>A344+1</f>
        <v>#REF!</v>
      </c>
      <c r="B346" s="130"/>
      <c r="C346" s="133"/>
      <c r="D346" s="16" t="s">
        <v>390</v>
      </c>
      <c r="E346" s="138"/>
      <c r="F346" s="136"/>
      <c r="G346" s="133"/>
      <c r="H346" s="132" t="s">
        <v>15</v>
      </c>
      <c r="I346" s="29">
        <v>6.99</v>
      </c>
      <c r="J346" s="10" t="s">
        <v>271</v>
      </c>
      <c r="K346" s="10" t="s">
        <v>271</v>
      </c>
      <c r="P346" s="2"/>
    </row>
    <row r="347" spans="1:16" s="3" customFormat="1" ht="22.5" customHeight="1" x14ac:dyDescent="0.25">
      <c r="A347" s="75"/>
      <c r="B347" s="131"/>
      <c r="C347" s="134"/>
      <c r="D347" s="9" t="s">
        <v>391</v>
      </c>
      <c r="E347" s="138"/>
      <c r="F347" s="137"/>
      <c r="G347" s="134"/>
      <c r="H347" s="134"/>
      <c r="I347" s="29">
        <v>7.16</v>
      </c>
      <c r="J347" s="10" t="s">
        <v>271</v>
      </c>
      <c r="K347" s="10" t="s">
        <v>271</v>
      </c>
      <c r="P347" s="2">
        <f t="shared" si="18"/>
        <v>102.43204577968525</v>
      </c>
    </row>
    <row r="348" spans="1:16" ht="20.45" customHeight="1" x14ac:dyDescent="0.25">
      <c r="A348" s="71" t="s">
        <v>328</v>
      </c>
      <c r="B348" s="72"/>
      <c r="C348" s="72"/>
      <c r="D348" s="72"/>
      <c r="E348" s="72"/>
      <c r="F348" s="72"/>
      <c r="G348" s="72"/>
      <c r="H348" s="72"/>
      <c r="I348" s="72"/>
      <c r="J348" s="72"/>
      <c r="K348" s="73"/>
    </row>
    <row r="349" spans="1:16" ht="22.5" customHeight="1" x14ac:dyDescent="0.25">
      <c r="A349" s="74" t="e">
        <f>#REF!+1</f>
        <v>#REF!</v>
      </c>
      <c r="B349" s="68">
        <v>43398</v>
      </c>
      <c r="C349" s="80" t="s">
        <v>460</v>
      </c>
      <c r="D349" s="16" t="s">
        <v>390</v>
      </c>
      <c r="E349" s="83" t="s">
        <v>150</v>
      </c>
      <c r="F349" s="66" t="s">
        <v>151</v>
      </c>
      <c r="G349" s="66" t="s">
        <v>152</v>
      </c>
      <c r="H349" s="66" t="s">
        <v>15</v>
      </c>
      <c r="I349" s="10">
        <v>10.78</v>
      </c>
      <c r="J349" s="12" t="s">
        <v>271</v>
      </c>
      <c r="K349" s="12" t="s">
        <v>271</v>
      </c>
    </row>
    <row r="350" spans="1:16" ht="22.5" customHeight="1" x14ac:dyDescent="0.25">
      <c r="A350" s="75"/>
      <c r="B350" s="69"/>
      <c r="C350" s="82"/>
      <c r="D350" s="9" t="s">
        <v>391</v>
      </c>
      <c r="E350" s="83"/>
      <c r="F350" s="67"/>
      <c r="G350" s="67"/>
      <c r="H350" s="67"/>
      <c r="I350" s="10">
        <v>11.03</v>
      </c>
      <c r="J350" s="12" t="s">
        <v>271</v>
      </c>
      <c r="K350" s="12" t="s">
        <v>271</v>
      </c>
      <c r="P350" s="13">
        <f t="shared" si="18"/>
        <v>102.3191094619666</v>
      </c>
    </row>
    <row r="351" spans="1:16" ht="22.5" customHeight="1" x14ac:dyDescent="0.25">
      <c r="A351" s="22"/>
      <c r="B351" s="68">
        <v>43454</v>
      </c>
      <c r="C351" s="80" t="s">
        <v>461</v>
      </c>
      <c r="D351" s="9" t="s">
        <v>390</v>
      </c>
      <c r="E351" s="66" t="s">
        <v>352</v>
      </c>
      <c r="F351" s="66" t="s">
        <v>151</v>
      </c>
      <c r="G351" s="66" t="s">
        <v>153</v>
      </c>
      <c r="H351" s="66" t="s">
        <v>16</v>
      </c>
      <c r="I351" s="10">
        <v>40.96</v>
      </c>
      <c r="J351" s="12">
        <v>20.49</v>
      </c>
      <c r="K351" s="12">
        <v>24.59</v>
      </c>
    </row>
    <row r="352" spans="1:16" s="3" customFormat="1" ht="22.5" customHeight="1" x14ac:dyDescent="0.25">
      <c r="A352" s="22"/>
      <c r="B352" s="77"/>
      <c r="C352" s="87"/>
      <c r="D352" s="9" t="s">
        <v>391</v>
      </c>
      <c r="E352" s="70"/>
      <c r="F352" s="70"/>
      <c r="G352" s="67"/>
      <c r="H352" s="67"/>
      <c r="I352" s="10">
        <v>41.68</v>
      </c>
      <c r="J352" s="10">
        <v>20.9</v>
      </c>
      <c r="K352" s="12">
        <v>25.08</v>
      </c>
      <c r="P352" s="2"/>
    </row>
    <row r="353" spans="1:16" s="3" customFormat="1" ht="22.5" customHeight="1" x14ac:dyDescent="0.25">
      <c r="A353" s="55"/>
      <c r="B353" s="77"/>
      <c r="C353" s="87"/>
      <c r="D353" s="9" t="s">
        <v>390</v>
      </c>
      <c r="E353" s="70"/>
      <c r="F353" s="70"/>
      <c r="G353" s="66" t="s">
        <v>154</v>
      </c>
      <c r="H353" s="68" t="s">
        <v>16</v>
      </c>
      <c r="I353" s="10">
        <v>40.96</v>
      </c>
      <c r="J353" s="10">
        <v>30.31</v>
      </c>
      <c r="K353" s="12">
        <v>36.369999999999997</v>
      </c>
      <c r="P353" s="2" t="e">
        <f>I353/#REF!*100</f>
        <v>#REF!</v>
      </c>
    </row>
    <row r="354" spans="1:16" s="3" customFormat="1" ht="22.5" customHeight="1" x14ac:dyDescent="0.25">
      <c r="A354" s="55"/>
      <c r="B354" s="77"/>
      <c r="C354" s="87"/>
      <c r="D354" s="9" t="s">
        <v>391</v>
      </c>
      <c r="E354" s="70"/>
      <c r="F354" s="70"/>
      <c r="G354" s="67"/>
      <c r="H354" s="69"/>
      <c r="I354" s="10">
        <v>41.68</v>
      </c>
      <c r="J354" s="10">
        <v>30.92</v>
      </c>
      <c r="K354" s="12">
        <v>37.1</v>
      </c>
      <c r="P354" s="2" t="e">
        <f>I354/#REF!*100</f>
        <v>#REF!</v>
      </c>
    </row>
    <row r="355" spans="1:16" s="3" customFormat="1" ht="22.5" customHeight="1" x14ac:dyDescent="0.25">
      <c r="A355" s="22"/>
      <c r="B355" s="77"/>
      <c r="C355" s="87"/>
      <c r="D355" s="9" t="s">
        <v>390</v>
      </c>
      <c r="E355" s="70"/>
      <c r="F355" s="70"/>
      <c r="G355" s="66" t="s">
        <v>152</v>
      </c>
      <c r="H355" s="66" t="s">
        <v>16</v>
      </c>
      <c r="I355" s="10">
        <v>40.96</v>
      </c>
      <c r="J355" s="10">
        <v>28.93</v>
      </c>
      <c r="K355" s="12">
        <v>34.72</v>
      </c>
      <c r="P355" s="2" t="e">
        <f>I355/#REF!*100</f>
        <v>#REF!</v>
      </c>
    </row>
    <row r="356" spans="1:16" s="3" customFormat="1" ht="22.5" customHeight="1" x14ac:dyDescent="0.25">
      <c r="A356" s="22"/>
      <c r="B356" s="77"/>
      <c r="C356" s="87"/>
      <c r="D356" s="9" t="s">
        <v>391</v>
      </c>
      <c r="E356" s="70"/>
      <c r="F356" s="70"/>
      <c r="G356" s="67"/>
      <c r="H356" s="67"/>
      <c r="I356" s="10">
        <v>41.68</v>
      </c>
      <c r="J356" s="10">
        <v>29.51</v>
      </c>
      <c r="K356" s="12">
        <v>35.409999999999997</v>
      </c>
      <c r="P356" s="2"/>
    </row>
    <row r="357" spans="1:16" s="3" customFormat="1" ht="22.5" customHeight="1" x14ac:dyDescent="0.25">
      <c r="A357" s="22"/>
      <c r="B357" s="77"/>
      <c r="C357" s="87"/>
      <c r="D357" s="9" t="s">
        <v>390</v>
      </c>
      <c r="E357" s="70"/>
      <c r="F357" s="70"/>
      <c r="G357" s="66" t="s">
        <v>155</v>
      </c>
      <c r="H357" s="66" t="s">
        <v>16</v>
      </c>
      <c r="I357" s="10">
        <v>40.96</v>
      </c>
      <c r="J357" s="10">
        <v>33.82</v>
      </c>
      <c r="K357" s="12">
        <v>40.58</v>
      </c>
      <c r="P357" s="2" t="e">
        <f>I357/#REF!*100</f>
        <v>#REF!</v>
      </c>
    </row>
    <row r="358" spans="1:16" s="3" customFormat="1" ht="22.5" customHeight="1" x14ac:dyDescent="0.25">
      <c r="A358" s="22"/>
      <c r="B358" s="77"/>
      <c r="C358" s="87"/>
      <c r="D358" s="9" t="s">
        <v>391</v>
      </c>
      <c r="E358" s="70"/>
      <c r="F358" s="70"/>
      <c r="G358" s="67"/>
      <c r="H358" s="67"/>
      <c r="I358" s="10">
        <v>41.68</v>
      </c>
      <c r="J358" s="10">
        <v>34.5</v>
      </c>
      <c r="K358" s="12">
        <v>41.4</v>
      </c>
      <c r="P358" s="2"/>
    </row>
    <row r="359" spans="1:16" s="3" customFormat="1" ht="22.5" customHeight="1" x14ac:dyDescent="0.25">
      <c r="A359" s="93"/>
      <c r="B359" s="77"/>
      <c r="C359" s="87"/>
      <c r="D359" s="35" t="s">
        <v>390</v>
      </c>
      <c r="E359" s="70"/>
      <c r="F359" s="70"/>
      <c r="G359" s="66" t="s">
        <v>210</v>
      </c>
      <c r="H359" s="66" t="s">
        <v>16</v>
      </c>
      <c r="I359" s="24">
        <v>40.96</v>
      </c>
      <c r="J359" s="24">
        <v>29.43</v>
      </c>
      <c r="K359" s="25">
        <v>35.32</v>
      </c>
      <c r="P359" s="2" t="e">
        <f>I359/#REF!*100</f>
        <v>#REF!</v>
      </c>
    </row>
    <row r="360" spans="1:16" s="3" customFormat="1" ht="22.5" customHeight="1" x14ac:dyDescent="0.25">
      <c r="A360" s="93"/>
      <c r="B360" s="77"/>
      <c r="C360" s="87"/>
      <c r="D360" s="9" t="s">
        <v>391</v>
      </c>
      <c r="E360" s="70"/>
      <c r="F360" s="70"/>
      <c r="G360" s="67"/>
      <c r="H360" s="67"/>
      <c r="I360" s="10">
        <v>41.68</v>
      </c>
      <c r="J360" s="10">
        <v>30.02</v>
      </c>
      <c r="K360" s="12">
        <v>36.020000000000003</v>
      </c>
      <c r="P360" s="2"/>
    </row>
    <row r="361" spans="1:16" s="3" customFormat="1" ht="31.5" customHeight="1" x14ac:dyDescent="0.25">
      <c r="A361" s="75"/>
      <c r="B361" s="77"/>
      <c r="C361" s="87"/>
      <c r="D361" s="9" t="s">
        <v>390</v>
      </c>
      <c r="E361" s="70"/>
      <c r="F361" s="70"/>
      <c r="G361" s="66" t="s">
        <v>220</v>
      </c>
      <c r="H361" s="66" t="s">
        <v>16</v>
      </c>
      <c r="I361" s="10">
        <v>40.96</v>
      </c>
      <c r="J361" s="10">
        <v>29.43</v>
      </c>
      <c r="K361" s="12">
        <v>35.32</v>
      </c>
      <c r="P361" s="2" t="e">
        <f>I361/#REF!*100</f>
        <v>#REF!</v>
      </c>
    </row>
    <row r="362" spans="1:16" s="3" customFormat="1" ht="22.5" customHeight="1" x14ac:dyDescent="0.25">
      <c r="A362" s="28"/>
      <c r="B362" s="77"/>
      <c r="C362" s="87"/>
      <c r="D362" s="9" t="s">
        <v>391</v>
      </c>
      <c r="E362" s="70"/>
      <c r="F362" s="70"/>
      <c r="G362" s="67"/>
      <c r="H362" s="67"/>
      <c r="I362" s="10">
        <v>41.68</v>
      </c>
      <c r="J362" s="10">
        <v>30.02</v>
      </c>
      <c r="K362" s="12">
        <v>36.020000000000003</v>
      </c>
      <c r="P362" s="2"/>
    </row>
    <row r="363" spans="1:16" s="3" customFormat="1" ht="22.5" customHeight="1" x14ac:dyDescent="0.25">
      <c r="A363" s="74"/>
      <c r="B363" s="77"/>
      <c r="C363" s="87"/>
      <c r="D363" s="9" t="s">
        <v>390</v>
      </c>
      <c r="E363" s="70"/>
      <c r="F363" s="70"/>
      <c r="G363" s="66" t="s">
        <v>387</v>
      </c>
      <c r="H363" s="66" t="s">
        <v>16</v>
      </c>
      <c r="I363" s="10">
        <v>40.96</v>
      </c>
      <c r="J363" s="10">
        <v>40.96</v>
      </c>
      <c r="K363" s="12">
        <v>49.15</v>
      </c>
      <c r="P363" s="2"/>
    </row>
    <row r="364" spans="1:16" s="3" customFormat="1" ht="22.5" customHeight="1" x14ac:dyDescent="0.25">
      <c r="A364" s="93"/>
      <c r="B364" s="69"/>
      <c r="C364" s="82"/>
      <c r="D364" s="9" t="s">
        <v>391</v>
      </c>
      <c r="E364" s="67"/>
      <c r="F364" s="67"/>
      <c r="G364" s="67"/>
      <c r="H364" s="67"/>
      <c r="I364" s="10">
        <v>41.68</v>
      </c>
      <c r="J364" s="10">
        <v>41.68</v>
      </c>
      <c r="K364" s="12">
        <v>50.02</v>
      </c>
      <c r="P364" s="2"/>
    </row>
    <row r="365" spans="1:16" s="3" customFormat="1" ht="20.25" customHeight="1" x14ac:dyDescent="0.25">
      <c r="A365" s="71" t="s">
        <v>305</v>
      </c>
      <c r="B365" s="72"/>
      <c r="C365" s="72"/>
      <c r="D365" s="72"/>
      <c r="E365" s="72"/>
      <c r="F365" s="72"/>
      <c r="G365" s="72"/>
      <c r="H365" s="72"/>
      <c r="I365" s="72"/>
      <c r="J365" s="72"/>
      <c r="K365" s="73"/>
      <c r="P365" s="2"/>
    </row>
    <row r="366" spans="1:16" s="3" customFormat="1" ht="24" customHeight="1" x14ac:dyDescent="0.25">
      <c r="A366" s="74"/>
      <c r="B366" s="68">
        <v>43448</v>
      </c>
      <c r="C366" s="80" t="s">
        <v>515</v>
      </c>
      <c r="D366" s="16" t="s">
        <v>390</v>
      </c>
      <c r="E366" s="66" t="s">
        <v>156</v>
      </c>
      <c r="F366" s="66" t="s">
        <v>157</v>
      </c>
      <c r="G366" s="66" t="s">
        <v>158</v>
      </c>
      <c r="H366" s="66" t="s">
        <v>16</v>
      </c>
      <c r="I366" s="10">
        <v>53.42</v>
      </c>
      <c r="J366" s="10" t="s">
        <v>271</v>
      </c>
      <c r="K366" s="12" t="s">
        <v>271</v>
      </c>
      <c r="P366" s="2"/>
    </row>
    <row r="367" spans="1:16" s="3" customFormat="1" ht="21.75" customHeight="1" x14ac:dyDescent="0.25">
      <c r="A367" s="75"/>
      <c r="B367" s="69"/>
      <c r="C367" s="82"/>
      <c r="D367" s="9" t="s">
        <v>391</v>
      </c>
      <c r="E367" s="67"/>
      <c r="F367" s="67"/>
      <c r="G367" s="67"/>
      <c r="H367" s="67"/>
      <c r="I367" s="10">
        <v>55.88</v>
      </c>
      <c r="J367" s="10" t="s">
        <v>271</v>
      </c>
      <c r="K367" s="12" t="s">
        <v>271</v>
      </c>
      <c r="P367" s="2">
        <f t="shared" si="18"/>
        <v>104.60501684762262</v>
      </c>
    </row>
    <row r="368" spans="1:16" x14ac:dyDescent="0.25">
      <c r="A368" s="74"/>
      <c r="B368" s="68" t="s">
        <v>452</v>
      </c>
      <c r="C368" s="80" t="s">
        <v>614</v>
      </c>
      <c r="D368" s="16" t="s">
        <v>390</v>
      </c>
      <c r="E368" s="66" t="s">
        <v>360</v>
      </c>
      <c r="F368" s="66" t="s">
        <v>157</v>
      </c>
      <c r="G368" s="66" t="s">
        <v>158</v>
      </c>
      <c r="H368" s="66" t="s">
        <v>16</v>
      </c>
      <c r="I368" s="10">
        <v>35.75</v>
      </c>
      <c r="J368" s="10">
        <v>35.75</v>
      </c>
      <c r="K368" s="12">
        <v>42.9</v>
      </c>
    </row>
    <row r="369" spans="1:16" s="3" customFormat="1" ht="22.5" customHeight="1" x14ac:dyDescent="0.25">
      <c r="A369" s="75"/>
      <c r="B369" s="69"/>
      <c r="C369" s="82"/>
      <c r="D369" s="9" t="s">
        <v>391</v>
      </c>
      <c r="E369" s="67"/>
      <c r="F369" s="67"/>
      <c r="G369" s="67"/>
      <c r="H369" s="67"/>
      <c r="I369" s="10">
        <v>36.72</v>
      </c>
      <c r="J369" s="10">
        <v>36.72</v>
      </c>
      <c r="K369" s="12">
        <v>44.06</v>
      </c>
      <c r="P369" s="2">
        <f t="shared" si="18"/>
        <v>102.71328671328671</v>
      </c>
    </row>
    <row r="370" spans="1:16" s="3" customFormat="1" ht="22.5" customHeight="1" x14ac:dyDescent="0.25">
      <c r="A370" s="74"/>
      <c r="B370" s="68">
        <v>43448</v>
      </c>
      <c r="C370" s="80" t="s">
        <v>517</v>
      </c>
      <c r="D370" s="16" t="s">
        <v>390</v>
      </c>
      <c r="E370" s="66" t="s">
        <v>159</v>
      </c>
      <c r="F370" s="66" t="s">
        <v>157</v>
      </c>
      <c r="G370" s="66" t="s">
        <v>158</v>
      </c>
      <c r="H370" s="66" t="s">
        <v>16</v>
      </c>
      <c r="I370" s="10">
        <v>21.39</v>
      </c>
      <c r="J370" s="10" t="s">
        <v>271</v>
      </c>
      <c r="K370" s="12" t="s">
        <v>271</v>
      </c>
      <c r="P370" s="2"/>
    </row>
    <row r="371" spans="1:16" s="3" customFormat="1" ht="22.5" customHeight="1" x14ac:dyDescent="0.25">
      <c r="A371" s="75"/>
      <c r="B371" s="69"/>
      <c r="C371" s="82"/>
      <c r="D371" s="9" t="s">
        <v>391</v>
      </c>
      <c r="E371" s="67"/>
      <c r="F371" s="67"/>
      <c r="G371" s="67"/>
      <c r="H371" s="67"/>
      <c r="I371" s="10">
        <v>23.21</v>
      </c>
      <c r="J371" s="10" t="s">
        <v>271</v>
      </c>
      <c r="K371" s="12" t="s">
        <v>271</v>
      </c>
      <c r="P371" s="2">
        <f t="shared" si="18"/>
        <v>108.50864890135577</v>
      </c>
    </row>
    <row r="372" spans="1:16" s="3" customFormat="1" ht="18" customHeight="1" x14ac:dyDescent="0.25">
      <c r="A372" s="71" t="s">
        <v>267</v>
      </c>
      <c r="B372" s="72"/>
      <c r="C372" s="72"/>
      <c r="D372" s="72"/>
      <c r="E372" s="72"/>
      <c r="F372" s="72"/>
      <c r="G372" s="72"/>
      <c r="H372" s="72"/>
      <c r="I372" s="72"/>
      <c r="J372" s="72"/>
      <c r="K372" s="73"/>
      <c r="P372" s="2"/>
    </row>
    <row r="373" spans="1:16" ht="13.9" customHeight="1" x14ac:dyDescent="0.25">
      <c r="A373" s="74"/>
      <c r="B373" s="68">
        <v>43454</v>
      </c>
      <c r="C373" s="80" t="s">
        <v>588</v>
      </c>
      <c r="D373" s="16" t="s">
        <v>390</v>
      </c>
      <c r="E373" s="66" t="s">
        <v>352</v>
      </c>
      <c r="F373" s="66" t="s">
        <v>160</v>
      </c>
      <c r="G373" s="66" t="s">
        <v>162</v>
      </c>
      <c r="H373" s="66" t="s">
        <v>16</v>
      </c>
      <c r="I373" s="10">
        <v>30.33</v>
      </c>
      <c r="J373" s="10">
        <v>30.33</v>
      </c>
      <c r="K373" s="12">
        <v>36.4</v>
      </c>
    </row>
    <row r="374" spans="1:16" s="3" customFormat="1" x14ac:dyDescent="0.25">
      <c r="A374" s="75"/>
      <c r="B374" s="77"/>
      <c r="C374" s="87"/>
      <c r="D374" s="9" t="s">
        <v>391</v>
      </c>
      <c r="E374" s="70"/>
      <c r="F374" s="70"/>
      <c r="G374" s="67"/>
      <c r="H374" s="70"/>
      <c r="I374" s="10">
        <v>31.42</v>
      </c>
      <c r="J374" s="10">
        <v>30.94</v>
      </c>
      <c r="K374" s="12">
        <v>37.130000000000003</v>
      </c>
      <c r="P374" s="2">
        <f t="shared" ref="P374:P420" si="19">I374/I373*100</f>
        <v>103.59380151665019</v>
      </c>
    </row>
    <row r="375" spans="1:16" s="3" customFormat="1" ht="30" customHeight="1" x14ac:dyDescent="0.25">
      <c r="A375" s="74"/>
      <c r="B375" s="77"/>
      <c r="C375" s="87"/>
      <c r="D375" s="16" t="s">
        <v>390</v>
      </c>
      <c r="E375" s="70"/>
      <c r="F375" s="70"/>
      <c r="G375" s="80" t="s">
        <v>163</v>
      </c>
      <c r="H375" s="70"/>
      <c r="I375" s="10">
        <v>30.33</v>
      </c>
      <c r="J375" s="10">
        <v>30.33</v>
      </c>
      <c r="K375" s="12">
        <v>36.4</v>
      </c>
      <c r="P375" s="2"/>
    </row>
    <row r="376" spans="1:16" s="3" customFormat="1" ht="24" customHeight="1" x14ac:dyDescent="0.25">
      <c r="A376" s="75"/>
      <c r="B376" s="77"/>
      <c r="C376" s="87"/>
      <c r="D376" s="9" t="s">
        <v>391</v>
      </c>
      <c r="E376" s="70"/>
      <c r="F376" s="70"/>
      <c r="G376" s="82"/>
      <c r="H376" s="70"/>
      <c r="I376" s="10">
        <v>31.42</v>
      </c>
      <c r="J376" s="10">
        <v>30.94</v>
      </c>
      <c r="K376" s="12">
        <v>37.130000000000003</v>
      </c>
      <c r="P376" s="2">
        <f t="shared" si="19"/>
        <v>103.59380151665019</v>
      </c>
    </row>
    <row r="377" spans="1:16" s="3" customFormat="1" ht="24" customHeight="1" x14ac:dyDescent="0.25">
      <c r="A377" s="22"/>
      <c r="B377" s="77"/>
      <c r="C377" s="87"/>
      <c r="D377" s="16" t="s">
        <v>390</v>
      </c>
      <c r="E377" s="70"/>
      <c r="F377" s="70"/>
      <c r="G377" s="80" t="s">
        <v>164</v>
      </c>
      <c r="H377" s="70"/>
      <c r="I377" s="10">
        <v>30.33</v>
      </c>
      <c r="J377" s="10">
        <v>30.33</v>
      </c>
      <c r="K377" s="12">
        <v>36.4</v>
      </c>
      <c r="P377" s="2"/>
    </row>
    <row r="378" spans="1:16" s="3" customFormat="1" ht="24" customHeight="1" x14ac:dyDescent="0.25">
      <c r="A378" s="22"/>
      <c r="B378" s="77"/>
      <c r="C378" s="87"/>
      <c r="D378" s="9" t="s">
        <v>391</v>
      </c>
      <c r="E378" s="70"/>
      <c r="F378" s="70"/>
      <c r="G378" s="82"/>
      <c r="H378" s="70"/>
      <c r="I378" s="10">
        <v>31.42</v>
      </c>
      <c r="J378" s="10">
        <v>30.94</v>
      </c>
      <c r="K378" s="12">
        <v>37.130000000000003</v>
      </c>
      <c r="P378" s="2">
        <f t="shared" si="19"/>
        <v>103.59380151665019</v>
      </c>
    </row>
    <row r="379" spans="1:16" s="3" customFormat="1" ht="24" customHeight="1" x14ac:dyDescent="0.25">
      <c r="A379" s="22"/>
      <c r="B379" s="77"/>
      <c r="C379" s="87"/>
      <c r="D379" s="16" t="s">
        <v>390</v>
      </c>
      <c r="E379" s="70"/>
      <c r="F379" s="70"/>
      <c r="G379" s="80" t="s">
        <v>165</v>
      </c>
      <c r="H379" s="70"/>
      <c r="I379" s="10">
        <v>30.33</v>
      </c>
      <c r="J379" s="10">
        <v>30.33</v>
      </c>
      <c r="K379" s="12">
        <v>36.4</v>
      </c>
      <c r="P379" s="2"/>
    </row>
    <row r="380" spans="1:16" s="3" customFormat="1" ht="24" customHeight="1" x14ac:dyDescent="0.25">
      <c r="A380" s="22"/>
      <c r="B380" s="77"/>
      <c r="C380" s="87"/>
      <c r="D380" s="9" t="s">
        <v>391</v>
      </c>
      <c r="E380" s="70"/>
      <c r="F380" s="70"/>
      <c r="G380" s="82"/>
      <c r="H380" s="70"/>
      <c r="I380" s="10">
        <v>31.42</v>
      </c>
      <c r="J380" s="10">
        <v>30.94</v>
      </c>
      <c r="K380" s="12">
        <v>37.130000000000003</v>
      </c>
      <c r="P380" s="2">
        <f t="shared" si="19"/>
        <v>103.59380151665019</v>
      </c>
    </row>
    <row r="381" spans="1:16" s="3" customFormat="1" ht="24" customHeight="1" x14ac:dyDescent="0.25">
      <c r="A381" s="22"/>
      <c r="B381" s="77"/>
      <c r="C381" s="87"/>
      <c r="D381" s="16" t="s">
        <v>390</v>
      </c>
      <c r="E381" s="70"/>
      <c r="F381" s="70"/>
      <c r="G381" s="80" t="s">
        <v>168</v>
      </c>
      <c r="H381" s="70"/>
      <c r="I381" s="10">
        <v>30.33</v>
      </c>
      <c r="J381" s="10">
        <v>16.91</v>
      </c>
      <c r="K381" s="12">
        <v>20.29</v>
      </c>
      <c r="P381" s="2"/>
    </row>
    <row r="382" spans="1:16" s="3" customFormat="1" ht="24" customHeight="1" x14ac:dyDescent="0.25">
      <c r="A382" s="22"/>
      <c r="B382" s="77"/>
      <c r="C382" s="87"/>
      <c r="D382" s="9" t="s">
        <v>391</v>
      </c>
      <c r="E382" s="70"/>
      <c r="F382" s="70"/>
      <c r="G382" s="82"/>
      <c r="H382" s="70"/>
      <c r="I382" s="10">
        <v>31.42</v>
      </c>
      <c r="J382" s="10">
        <v>17.25</v>
      </c>
      <c r="K382" s="12">
        <v>20.7</v>
      </c>
      <c r="P382" s="2">
        <f t="shared" si="19"/>
        <v>103.59380151665019</v>
      </c>
    </row>
    <row r="383" spans="1:16" s="3" customFormat="1" ht="24" customHeight="1" x14ac:dyDescent="0.25">
      <c r="A383" s="22"/>
      <c r="B383" s="77"/>
      <c r="C383" s="87"/>
      <c r="D383" s="16" t="s">
        <v>390</v>
      </c>
      <c r="E383" s="70"/>
      <c r="F383" s="70"/>
      <c r="G383" s="80" t="s">
        <v>161</v>
      </c>
      <c r="H383" s="70"/>
      <c r="I383" s="10">
        <v>30.33</v>
      </c>
      <c r="J383" s="10">
        <v>21.8</v>
      </c>
      <c r="K383" s="12">
        <v>26.16</v>
      </c>
      <c r="P383" s="2"/>
    </row>
    <row r="384" spans="1:16" s="3" customFormat="1" ht="24" customHeight="1" x14ac:dyDescent="0.25">
      <c r="A384" s="22"/>
      <c r="B384" s="77"/>
      <c r="C384" s="87"/>
      <c r="D384" s="9" t="s">
        <v>391</v>
      </c>
      <c r="E384" s="70"/>
      <c r="F384" s="70"/>
      <c r="G384" s="82"/>
      <c r="H384" s="70"/>
      <c r="I384" s="10">
        <v>31.42</v>
      </c>
      <c r="J384" s="10">
        <v>22.24</v>
      </c>
      <c r="K384" s="12">
        <v>26.69</v>
      </c>
      <c r="P384" s="2">
        <f t="shared" si="19"/>
        <v>103.59380151665019</v>
      </c>
    </row>
    <row r="385" spans="1:16" s="3" customFormat="1" ht="24" customHeight="1" x14ac:dyDescent="0.25">
      <c r="A385" s="22"/>
      <c r="B385" s="77"/>
      <c r="C385" s="87"/>
      <c r="D385" s="16" t="s">
        <v>390</v>
      </c>
      <c r="E385" s="70"/>
      <c r="F385" s="70"/>
      <c r="G385" s="80" t="s">
        <v>377</v>
      </c>
      <c r="H385" s="70"/>
      <c r="I385" s="10">
        <v>30.33</v>
      </c>
      <c r="J385" s="10">
        <v>19.75</v>
      </c>
      <c r="K385" s="12">
        <v>23.7</v>
      </c>
      <c r="P385" s="2"/>
    </row>
    <row r="386" spans="1:16" s="3" customFormat="1" ht="24" customHeight="1" x14ac:dyDescent="0.25">
      <c r="A386" s="22"/>
      <c r="B386" s="77"/>
      <c r="C386" s="87"/>
      <c r="D386" s="9" t="s">
        <v>391</v>
      </c>
      <c r="E386" s="70"/>
      <c r="F386" s="70"/>
      <c r="G386" s="82"/>
      <c r="H386" s="70"/>
      <c r="I386" s="10">
        <v>31.42</v>
      </c>
      <c r="J386" s="10">
        <v>20.149999999999999</v>
      </c>
      <c r="K386" s="12">
        <v>24.18</v>
      </c>
      <c r="P386" s="2">
        <f t="shared" si="19"/>
        <v>103.59380151665019</v>
      </c>
    </row>
    <row r="387" spans="1:16" s="3" customFormat="1" ht="24" customHeight="1" x14ac:dyDescent="0.25">
      <c r="A387" s="22"/>
      <c r="B387" s="77"/>
      <c r="C387" s="87"/>
      <c r="D387" s="16" t="s">
        <v>390</v>
      </c>
      <c r="E387" s="70"/>
      <c r="F387" s="70"/>
      <c r="G387" s="80" t="s">
        <v>166</v>
      </c>
      <c r="H387" s="70"/>
      <c r="I387" s="10">
        <v>30.33</v>
      </c>
      <c r="J387" s="10">
        <v>28.53</v>
      </c>
      <c r="K387" s="12">
        <v>34.24</v>
      </c>
      <c r="P387" s="2"/>
    </row>
    <row r="388" spans="1:16" s="3" customFormat="1" ht="24" customHeight="1" x14ac:dyDescent="0.25">
      <c r="A388" s="22"/>
      <c r="B388" s="77"/>
      <c r="C388" s="87"/>
      <c r="D388" s="9" t="s">
        <v>391</v>
      </c>
      <c r="E388" s="70"/>
      <c r="F388" s="70"/>
      <c r="G388" s="82"/>
      <c r="H388" s="70"/>
      <c r="I388" s="10">
        <v>31.42</v>
      </c>
      <c r="J388" s="10">
        <v>29.1</v>
      </c>
      <c r="K388" s="12">
        <v>34.92</v>
      </c>
      <c r="P388" s="2">
        <f t="shared" si="19"/>
        <v>103.59380151665019</v>
      </c>
    </row>
    <row r="389" spans="1:16" s="3" customFormat="1" ht="24" customHeight="1" x14ac:dyDescent="0.25">
      <c r="A389" s="22"/>
      <c r="B389" s="77"/>
      <c r="C389" s="87"/>
      <c r="D389" s="16" t="s">
        <v>390</v>
      </c>
      <c r="E389" s="70"/>
      <c r="F389" s="70"/>
      <c r="G389" s="80" t="s">
        <v>378</v>
      </c>
      <c r="H389" s="70"/>
      <c r="I389" s="10">
        <v>30.33</v>
      </c>
      <c r="J389" s="10">
        <v>30.33</v>
      </c>
      <c r="K389" s="12">
        <v>36.4</v>
      </c>
      <c r="P389" s="2"/>
    </row>
    <row r="390" spans="1:16" s="3" customFormat="1" ht="24" customHeight="1" x14ac:dyDescent="0.25">
      <c r="A390" s="22"/>
      <c r="B390" s="77"/>
      <c r="C390" s="87"/>
      <c r="D390" s="9" t="s">
        <v>391</v>
      </c>
      <c r="E390" s="70"/>
      <c r="F390" s="70"/>
      <c r="G390" s="82"/>
      <c r="H390" s="70"/>
      <c r="I390" s="10">
        <v>31.42</v>
      </c>
      <c r="J390" s="10">
        <v>30.94</v>
      </c>
      <c r="K390" s="12">
        <v>37.130000000000003</v>
      </c>
      <c r="P390" s="2">
        <f t="shared" si="19"/>
        <v>103.59380151665019</v>
      </c>
    </row>
    <row r="391" spans="1:16" s="3" customFormat="1" ht="24" customHeight="1" x14ac:dyDescent="0.25">
      <c r="A391" s="22"/>
      <c r="B391" s="77"/>
      <c r="C391" s="87"/>
      <c r="D391" s="16" t="s">
        <v>390</v>
      </c>
      <c r="E391" s="70"/>
      <c r="F391" s="70"/>
      <c r="G391" s="80" t="s">
        <v>167</v>
      </c>
      <c r="H391" s="70"/>
      <c r="I391" s="10">
        <v>30.33</v>
      </c>
      <c r="J391" s="10">
        <v>30.33</v>
      </c>
      <c r="K391" s="12">
        <v>36.4</v>
      </c>
      <c r="P391" s="2"/>
    </row>
    <row r="392" spans="1:16" s="3" customFormat="1" ht="24" customHeight="1" x14ac:dyDescent="0.25">
      <c r="A392" s="22"/>
      <c r="B392" s="69"/>
      <c r="C392" s="82"/>
      <c r="D392" s="9" t="s">
        <v>391</v>
      </c>
      <c r="E392" s="67"/>
      <c r="F392" s="67"/>
      <c r="G392" s="82"/>
      <c r="H392" s="67"/>
      <c r="I392" s="10">
        <v>31.42</v>
      </c>
      <c r="J392" s="10">
        <v>30.94</v>
      </c>
      <c r="K392" s="12">
        <v>37.130000000000003</v>
      </c>
      <c r="P392" s="2">
        <f t="shared" si="19"/>
        <v>103.59380151665019</v>
      </c>
    </row>
    <row r="393" spans="1:16" s="3" customFormat="1" x14ac:dyDescent="0.25">
      <c r="A393" s="71" t="s">
        <v>268</v>
      </c>
      <c r="B393" s="72"/>
      <c r="C393" s="72"/>
      <c r="D393" s="72"/>
      <c r="E393" s="72"/>
      <c r="F393" s="72"/>
      <c r="G393" s="72"/>
      <c r="H393" s="72"/>
      <c r="I393" s="72"/>
      <c r="J393" s="72"/>
      <c r="K393" s="73"/>
      <c r="P393" s="2"/>
    </row>
    <row r="394" spans="1:16" s="3" customFormat="1" x14ac:dyDescent="0.25">
      <c r="A394" s="74" t="e">
        <f>#REF!+1</f>
        <v>#REF!</v>
      </c>
      <c r="B394" s="68" t="s">
        <v>410</v>
      </c>
      <c r="C394" s="80" t="s">
        <v>527</v>
      </c>
      <c r="D394" s="16" t="s">
        <v>390</v>
      </c>
      <c r="E394" s="66" t="s">
        <v>169</v>
      </c>
      <c r="F394" s="66" t="s">
        <v>170</v>
      </c>
      <c r="G394" s="66" t="s">
        <v>171</v>
      </c>
      <c r="H394" s="66" t="s">
        <v>16</v>
      </c>
      <c r="I394" s="10">
        <v>28.96</v>
      </c>
      <c r="J394" s="10">
        <v>28.96</v>
      </c>
      <c r="K394" s="12">
        <v>34.75</v>
      </c>
      <c r="P394" s="2"/>
    </row>
    <row r="395" spans="1:16" s="3" customFormat="1" x14ac:dyDescent="0.25">
      <c r="A395" s="75"/>
      <c r="B395" s="69"/>
      <c r="C395" s="82"/>
      <c r="D395" s="9" t="s">
        <v>391</v>
      </c>
      <c r="E395" s="67"/>
      <c r="F395" s="67"/>
      <c r="G395" s="67"/>
      <c r="H395" s="67"/>
      <c r="I395" s="10">
        <v>29.56</v>
      </c>
      <c r="J395" s="10">
        <v>29.54</v>
      </c>
      <c r="K395" s="12">
        <v>35.450000000000003</v>
      </c>
      <c r="P395" s="2">
        <f t="shared" si="19"/>
        <v>102.07182320441987</v>
      </c>
    </row>
    <row r="396" spans="1:16" x14ac:dyDescent="0.25">
      <c r="A396" s="74" t="e">
        <f>A394+1</f>
        <v>#REF!</v>
      </c>
      <c r="B396" s="68" t="s">
        <v>409</v>
      </c>
      <c r="C396" s="80" t="s">
        <v>523</v>
      </c>
      <c r="D396" s="16" t="s">
        <v>390</v>
      </c>
      <c r="E396" s="66" t="s">
        <v>361</v>
      </c>
      <c r="F396" s="66" t="s">
        <v>170</v>
      </c>
      <c r="G396" s="66" t="s">
        <v>172</v>
      </c>
      <c r="H396" s="66" t="s">
        <v>16</v>
      </c>
      <c r="I396" s="10">
        <v>34.130000000000003</v>
      </c>
      <c r="J396" s="10">
        <v>32.6</v>
      </c>
      <c r="K396" s="12" t="s">
        <v>271</v>
      </c>
    </row>
    <row r="397" spans="1:16" s="3" customFormat="1" ht="22.5" customHeight="1" x14ac:dyDescent="0.25">
      <c r="A397" s="75"/>
      <c r="B397" s="69"/>
      <c r="C397" s="82"/>
      <c r="D397" s="9" t="s">
        <v>391</v>
      </c>
      <c r="E397" s="67"/>
      <c r="F397" s="67"/>
      <c r="G397" s="67"/>
      <c r="H397" s="67"/>
      <c r="I397" s="10">
        <v>34.130000000000003</v>
      </c>
      <c r="J397" s="10">
        <v>33.25</v>
      </c>
      <c r="K397" s="12" t="s">
        <v>271</v>
      </c>
      <c r="P397" s="2">
        <f t="shared" si="19"/>
        <v>100</v>
      </c>
    </row>
    <row r="398" spans="1:16" s="3" customFormat="1" ht="22.5" customHeight="1" x14ac:dyDescent="0.25">
      <c r="A398" s="74" t="e">
        <f>A396+1</f>
        <v>#REF!</v>
      </c>
      <c r="B398" s="68" t="s">
        <v>406</v>
      </c>
      <c r="C398" s="80" t="s">
        <v>526</v>
      </c>
      <c r="D398" s="16" t="s">
        <v>390</v>
      </c>
      <c r="E398" s="66" t="s">
        <v>174</v>
      </c>
      <c r="F398" s="66" t="s">
        <v>170</v>
      </c>
      <c r="G398" s="66" t="s">
        <v>175</v>
      </c>
      <c r="H398" s="66" t="s">
        <v>16</v>
      </c>
      <c r="I398" s="10">
        <v>18.87</v>
      </c>
      <c r="J398" s="10">
        <f>I398</f>
        <v>18.87</v>
      </c>
      <c r="K398" s="12">
        <v>22.64</v>
      </c>
      <c r="P398" s="2"/>
    </row>
    <row r="399" spans="1:16" s="3" customFormat="1" ht="22.5" customHeight="1" x14ac:dyDescent="0.25">
      <c r="A399" s="75"/>
      <c r="B399" s="69"/>
      <c r="C399" s="82"/>
      <c r="D399" s="9" t="s">
        <v>391</v>
      </c>
      <c r="E399" s="67"/>
      <c r="F399" s="67"/>
      <c r="G399" s="67"/>
      <c r="H399" s="67"/>
      <c r="I399" s="10">
        <v>19.21</v>
      </c>
      <c r="J399" s="10">
        <f>I399</f>
        <v>19.21</v>
      </c>
      <c r="K399" s="12">
        <v>23.05</v>
      </c>
      <c r="P399" s="2">
        <f t="shared" si="19"/>
        <v>101.8018018018018</v>
      </c>
    </row>
    <row r="400" spans="1:16" s="3" customFormat="1" ht="32.25" customHeight="1" x14ac:dyDescent="0.25">
      <c r="A400" s="74" t="e">
        <f t="shared" ref="A400" si="20">A398+1</f>
        <v>#REF!</v>
      </c>
      <c r="B400" s="68" t="s">
        <v>520</v>
      </c>
      <c r="C400" s="80" t="s">
        <v>521</v>
      </c>
      <c r="D400" s="16" t="s">
        <v>390</v>
      </c>
      <c r="E400" s="66" t="s">
        <v>519</v>
      </c>
      <c r="F400" s="66" t="s">
        <v>170</v>
      </c>
      <c r="G400" s="66" t="s">
        <v>176</v>
      </c>
      <c r="H400" s="66" t="s">
        <v>16</v>
      </c>
      <c r="I400" s="10">
        <v>14.79</v>
      </c>
      <c r="J400" s="10">
        <v>14.79</v>
      </c>
      <c r="K400" s="12">
        <v>17.75</v>
      </c>
      <c r="P400" s="2"/>
    </row>
    <row r="401" spans="1:16" s="3" customFormat="1" ht="27" customHeight="1" x14ac:dyDescent="0.25">
      <c r="A401" s="75"/>
      <c r="B401" s="69"/>
      <c r="C401" s="82"/>
      <c r="D401" s="9" t="s">
        <v>391</v>
      </c>
      <c r="E401" s="67"/>
      <c r="F401" s="67"/>
      <c r="G401" s="67"/>
      <c r="H401" s="67"/>
      <c r="I401" s="10">
        <v>15.14</v>
      </c>
      <c r="J401" s="10">
        <v>15.09</v>
      </c>
      <c r="K401" s="12">
        <v>18.11</v>
      </c>
      <c r="P401" s="2">
        <f t="shared" si="19"/>
        <v>102.36646382691008</v>
      </c>
    </row>
    <row r="402" spans="1:16" s="3" customFormat="1" ht="50.25" customHeight="1" x14ac:dyDescent="0.25">
      <c r="A402" s="74" t="e">
        <f>#REF!+1</f>
        <v>#REF!</v>
      </c>
      <c r="B402" s="68" t="s">
        <v>524</v>
      </c>
      <c r="C402" s="80" t="s">
        <v>525</v>
      </c>
      <c r="D402" s="16" t="s">
        <v>390</v>
      </c>
      <c r="E402" s="66" t="s">
        <v>177</v>
      </c>
      <c r="F402" s="66" t="s">
        <v>170</v>
      </c>
      <c r="G402" s="66" t="s">
        <v>178</v>
      </c>
      <c r="H402" s="66" t="s">
        <v>16</v>
      </c>
      <c r="I402" s="10">
        <v>6.05</v>
      </c>
      <c r="J402" s="10">
        <v>6.05</v>
      </c>
      <c r="K402" s="10">
        <v>7.26</v>
      </c>
      <c r="P402" s="2"/>
    </row>
    <row r="403" spans="1:16" s="3" customFormat="1" ht="33.75" customHeight="1" x14ac:dyDescent="0.25">
      <c r="A403" s="75"/>
      <c r="B403" s="69"/>
      <c r="C403" s="82"/>
      <c r="D403" s="9" t="s">
        <v>391</v>
      </c>
      <c r="E403" s="67"/>
      <c r="F403" s="67"/>
      <c r="G403" s="67"/>
      <c r="H403" s="67"/>
      <c r="I403" s="10">
        <v>6.05</v>
      </c>
      <c r="J403" s="10">
        <v>6.05</v>
      </c>
      <c r="K403" s="10">
        <v>7.26</v>
      </c>
      <c r="P403" s="2">
        <f t="shared" si="19"/>
        <v>100</v>
      </c>
    </row>
    <row r="404" spans="1:16" s="3" customFormat="1" ht="22.5" customHeight="1" x14ac:dyDescent="0.25">
      <c r="A404" s="74" t="e">
        <f t="shared" ref="A404" si="21">A402+1</f>
        <v>#REF!</v>
      </c>
      <c r="B404" s="68" t="s">
        <v>409</v>
      </c>
      <c r="C404" s="80" t="s">
        <v>528</v>
      </c>
      <c r="D404" s="16" t="s">
        <v>390</v>
      </c>
      <c r="E404" s="66" t="s">
        <v>179</v>
      </c>
      <c r="F404" s="66" t="s">
        <v>170</v>
      </c>
      <c r="G404" s="66" t="s">
        <v>180</v>
      </c>
      <c r="H404" s="66" t="s">
        <v>16</v>
      </c>
      <c r="I404" s="10">
        <v>46.75</v>
      </c>
      <c r="J404" s="10">
        <v>44.94</v>
      </c>
      <c r="K404" s="12">
        <v>53.93</v>
      </c>
      <c r="P404" s="2"/>
    </row>
    <row r="405" spans="1:16" s="3" customFormat="1" ht="22.5" customHeight="1" x14ac:dyDescent="0.25">
      <c r="A405" s="75"/>
      <c r="B405" s="69"/>
      <c r="C405" s="82"/>
      <c r="D405" s="9" t="s">
        <v>391</v>
      </c>
      <c r="E405" s="67"/>
      <c r="F405" s="67"/>
      <c r="G405" s="67"/>
      <c r="H405" s="67"/>
      <c r="I405" s="10">
        <v>51.48</v>
      </c>
      <c r="J405" s="10">
        <v>45.83</v>
      </c>
      <c r="K405" s="12">
        <v>55</v>
      </c>
      <c r="P405" s="2">
        <f t="shared" si="19"/>
        <v>110.11764705882352</v>
      </c>
    </row>
    <row r="406" spans="1:16" s="3" customFormat="1" ht="49.5" customHeight="1" x14ac:dyDescent="0.25">
      <c r="A406" s="74" t="e">
        <f t="shared" ref="A406" si="22">A404+1</f>
        <v>#REF!</v>
      </c>
      <c r="B406" s="68" t="s">
        <v>399</v>
      </c>
      <c r="C406" s="80" t="s">
        <v>613</v>
      </c>
      <c r="D406" s="16" t="s">
        <v>390</v>
      </c>
      <c r="E406" s="66" t="s">
        <v>181</v>
      </c>
      <c r="F406" s="66" t="s">
        <v>170</v>
      </c>
      <c r="G406" s="66" t="s">
        <v>306</v>
      </c>
      <c r="H406" s="66" t="s">
        <v>16</v>
      </c>
      <c r="I406" s="10">
        <v>33.17</v>
      </c>
      <c r="J406" s="10">
        <v>29.33</v>
      </c>
      <c r="K406" s="12">
        <v>35.200000000000003</v>
      </c>
      <c r="P406" s="2"/>
    </row>
    <row r="407" spans="1:16" s="3" customFormat="1" ht="48.75" customHeight="1" x14ac:dyDescent="0.25">
      <c r="A407" s="75"/>
      <c r="B407" s="69"/>
      <c r="C407" s="82"/>
      <c r="D407" s="9" t="s">
        <v>391</v>
      </c>
      <c r="E407" s="67"/>
      <c r="F407" s="67"/>
      <c r="G407" s="67"/>
      <c r="H407" s="67"/>
      <c r="I407" s="10">
        <v>35.49</v>
      </c>
      <c r="J407" s="10">
        <v>29.92</v>
      </c>
      <c r="K407" s="12">
        <v>35.9</v>
      </c>
      <c r="P407" s="2">
        <f t="shared" si="19"/>
        <v>106.9942719324691</v>
      </c>
    </row>
    <row r="408" spans="1:16" s="3" customFormat="1" ht="16.5" customHeight="1" x14ac:dyDescent="0.25">
      <c r="A408" s="71" t="s">
        <v>269</v>
      </c>
      <c r="B408" s="72"/>
      <c r="C408" s="72"/>
      <c r="D408" s="72"/>
      <c r="E408" s="72"/>
      <c r="F408" s="72"/>
      <c r="G408" s="72"/>
      <c r="H408" s="72"/>
      <c r="I408" s="72"/>
      <c r="J408" s="72"/>
      <c r="K408" s="73"/>
      <c r="P408" s="2"/>
    </row>
    <row r="409" spans="1:16" s="3" customFormat="1" ht="20.25" customHeight="1" x14ac:dyDescent="0.25">
      <c r="A409" s="74" t="e">
        <f>#REF!+1</f>
        <v>#REF!</v>
      </c>
      <c r="B409" s="68">
        <v>43441</v>
      </c>
      <c r="C409" s="80" t="s">
        <v>538</v>
      </c>
      <c r="D409" s="16" t="s">
        <v>390</v>
      </c>
      <c r="E409" s="66" t="s">
        <v>303</v>
      </c>
      <c r="F409" s="66" t="s">
        <v>80</v>
      </c>
      <c r="G409" s="66" t="s">
        <v>80</v>
      </c>
      <c r="H409" s="66" t="s">
        <v>16</v>
      </c>
      <c r="I409" s="10">
        <v>15.18</v>
      </c>
      <c r="J409" s="10" t="s">
        <v>271</v>
      </c>
      <c r="K409" s="12" t="s">
        <v>271</v>
      </c>
      <c r="P409" s="2"/>
    </row>
    <row r="410" spans="1:16" s="3" customFormat="1" ht="16.5" customHeight="1" x14ac:dyDescent="0.25">
      <c r="A410" s="75"/>
      <c r="B410" s="69"/>
      <c r="C410" s="82"/>
      <c r="D410" s="9" t="s">
        <v>391</v>
      </c>
      <c r="E410" s="67"/>
      <c r="F410" s="67"/>
      <c r="G410" s="67"/>
      <c r="H410" s="67"/>
      <c r="I410" s="10">
        <v>16.68</v>
      </c>
      <c r="J410" s="10" t="s">
        <v>271</v>
      </c>
      <c r="K410" s="12" t="s">
        <v>271</v>
      </c>
      <c r="P410" s="2">
        <f t="shared" si="19"/>
        <v>109.8814229249012</v>
      </c>
    </row>
    <row r="411" spans="1:16" s="3" customFormat="1" ht="22.5" customHeight="1" x14ac:dyDescent="0.25">
      <c r="A411" s="74" t="e">
        <f>A409+1</f>
        <v>#REF!</v>
      </c>
      <c r="B411" s="68">
        <v>43427</v>
      </c>
      <c r="C411" s="80" t="s">
        <v>611</v>
      </c>
      <c r="D411" s="16" t="s">
        <v>390</v>
      </c>
      <c r="E411" s="66" t="s">
        <v>182</v>
      </c>
      <c r="F411" s="139" t="s">
        <v>344</v>
      </c>
      <c r="G411" s="89"/>
      <c r="H411" s="66" t="s">
        <v>15</v>
      </c>
      <c r="I411" s="10">
        <v>48.2</v>
      </c>
      <c r="J411" s="12" t="s">
        <v>274</v>
      </c>
      <c r="K411" s="12" t="s">
        <v>274</v>
      </c>
      <c r="M411" s="56"/>
      <c r="P411" s="122">
        <f t="shared" si="19"/>
        <v>288.96882494004797</v>
      </c>
    </row>
    <row r="412" spans="1:16" s="3" customFormat="1" ht="22.5" customHeight="1" x14ac:dyDescent="0.25">
      <c r="A412" s="93"/>
      <c r="B412" s="69"/>
      <c r="C412" s="82"/>
      <c r="D412" s="9" t="s">
        <v>391</v>
      </c>
      <c r="E412" s="70"/>
      <c r="F412" s="140"/>
      <c r="G412" s="90"/>
      <c r="H412" s="67"/>
      <c r="I412" s="10">
        <v>49.57</v>
      </c>
      <c r="J412" s="12" t="s">
        <v>274</v>
      </c>
      <c r="K412" s="12" t="s">
        <v>274</v>
      </c>
      <c r="M412" s="56"/>
      <c r="P412" s="122">
        <f t="shared" si="19"/>
        <v>102.84232365145228</v>
      </c>
    </row>
    <row r="413" spans="1:16" s="3" customFormat="1" ht="22.5" customHeight="1" x14ac:dyDescent="0.25">
      <c r="A413" s="93"/>
      <c r="B413" s="68" t="s">
        <v>409</v>
      </c>
      <c r="C413" s="80" t="s">
        <v>600</v>
      </c>
      <c r="D413" s="16" t="s">
        <v>390</v>
      </c>
      <c r="E413" s="70"/>
      <c r="F413" s="139" t="s">
        <v>443</v>
      </c>
      <c r="G413" s="89"/>
      <c r="H413" s="66" t="s">
        <v>16</v>
      </c>
      <c r="I413" s="10">
        <v>58.31</v>
      </c>
      <c r="J413" s="12">
        <v>58.31</v>
      </c>
      <c r="K413" s="12">
        <f>J413*1.2</f>
        <v>69.971999999999994</v>
      </c>
      <c r="M413" s="56"/>
      <c r="P413" s="2"/>
    </row>
    <row r="414" spans="1:16" s="3" customFormat="1" ht="22.5" customHeight="1" x14ac:dyDescent="0.25">
      <c r="A414" s="93"/>
      <c r="B414" s="69"/>
      <c r="C414" s="87"/>
      <c r="D414" s="9" t="s">
        <v>391</v>
      </c>
      <c r="E414" s="70"/>
      <c r="F414" s="140"/>
      <c r="G414" s="90"/>
      <c r="H414" s="67"/>
      <c r="I414" s="10">
        <v>59.66</v>
      </c>
      <c r="J414" s="12">
        <v>59.48</v>
      </c>
      <c r="K414" s="12">
        <f>J414*1.2</f>
        <v>71.375999999999991</v>
      </c>
      <c r="M414" s="56"/>
      <c r="P414" s="2">
        <f t="shared" si="19"/>
        <v>102.31521179900531</v>
      </c>
    </row>
    <row r="415" spans="1:16" s="3" customFormat="1" ht="22.5" customHeight="1" x14ac:dyDescent="0.25">
      <c r="A415" s="93"/>
      <c r="B415" s="68" t="s">
        <v>409</v>
      </c>
      <c r="C415" s="100" t="s">
        <v>611</v>
      </c>
      <c r="D415" s="16" t="s">
        <v>390</v>
      </c>
      <c r="E415" s="70"/>
      <c r="F415" s="139" t="s">
        <v>285</v>
      </c>
      <c r="G415" s="89"/>
      <c r="H415" s="66" t="s">
        <v>16</v>
      </c>
      <c r="I415" s="10">
        <v>26.48</v>
      </c>
      <c r="J415" s="12" t="s">
        <v>274</v>
      </c>
      <c r="K415" s="12" t="s">
        <v>274</v>
      </c>
      <c r="M415" s="56" t="s">
        <v>229</v>
      </c>
      <c r="P415" s="2"/>
    </row>
    <row r="416" spans="1:16" s="3" customFormat="1" ht="22.5" customHeight="1" x14ac:dyDescent="0.25">
      <c r="A416" s="93"/>
      <c r="B416" s="69"/>
      <c r="C416" s="100"/>
      <c r="D416" s="9" t="s">
        <v>391</v>
      </c>
      <c r="E416" s="70"/>
      <c r="F416" s="140"/>
      <c r="G416" s="90"/>
      <c r="H416" s="70"/>
      <c r="I416" s="10">
        <v>27.69</v>
      </c>
      <c r="J416" s="12" t="s">
        <v>274</v>
      </c>
      <c r="K416" s="12" t="s">
        <v>274</v>
      </c>
      <c r="M416" s="56" t="s">
        <v>229</v>
      </c>
      <c r="P416" s="2">
        <f t="shared" si="19"/>
        <v>104.56948640483384</v>
      </c>
    </row>
    <row r="417" spans="1:16" s="3" customFormat="1" ht="22.5" customHeight="1" x14ac:dyDescent="0.25">
      <c r="A417" s="93"/>
      <c r="B417" s="91">
        <v>43463</v>
      </c>
      <c r="C417" s="100" t="s">
        <v>612</v>
      </c>
      <c r="D417" s="16" t="s">
        <v>390</v>
      </c>
      <c r="E417" s="70"/>
      <c r="F417" s="139" t="s">
        <v>444</v>
      </c>
      <c r="G417" s="89"/>
      <c r="H417" s="83" t="s">
        <v>14</v>
      </c>
      <c r="I417" s="10">
        <v>56.19</v>
      </c>
      <c r="J417" s="12" t="s">
        <v>274</v>
      </c>
      <c r="K417" s="12" t="s">
        <v>274</v>
      </c>
      <c r="M417" s="56"/>
      <c r="P417" s="2"/>
    </row>
    <row r="418" spans="1:16" s="3" customFormat="1" ht="22.5" customHeight="1" x14ac:dyDescent="0.25">
      <c r="A418" s="93"/>
      <c r="B418" s="91"/>
      <c r="C418" s="100"/>
      <c r="D418" s="9" t="s">
        <v>391</v>
      </c>
      <c r="E418" s="70"/>
      <c r="F418" s="140"/>
      <c r="G418" s="90"/>
      <c r="H418" s="83"/>
      <c r="I418" s="10">
        <v>58.78</v>
      </c>
      <c r="J418" s="12" t="s">
        <v>274</v>
      </c>
      <c r="K418" s="12" t="s">
        <v>274</v>
      </c>
      <c r="M418" s="56"/>
      <c r="P418" s="2"/>
    </row>
    <row r="419" spans="1:16" s="3" customFormat="1" ht="22.5" customHeight="1" x14ac:dyDescent="0.25">
      <c r="A419" s="93"/>
      <c r="B419" s="91" t="s">
        <v>409</v>
      </c>
      <c r="C419" s="100" t="s">
        <v>601</v>
      </c>
      <c r="D419" s="16" t="s">
        <v>390</v>
      </c>
      <c r="E419" s="70"/>
      <c r="F419" s="139" t="s">
        <v>442</v>
      </c>
      <c r="G419" s="89"/>
      <c r="H419" s="66" t="s">
        <v>16</v>
      </c>
      <c r="I419" s="10">
        <v>40.94</v>
      </c>
      <c r="J419" s="10">
        <v>33.369999999999997</v>
      </c>
      <c r="K419" s="12">
        <f>J419*1.2</f>
        <v>40.043999999999997</v>
      </c>
      <c r="M419" s="56" t="s">
        <v>229</v>
      </c>
      <c r="P419" s="2"/>
    </row>
    <row r="420" spans="1:16" s="3" customFormat="1" ht="22.5" customHeight="1" x14ac:dyDescent="0.25">
      <c r="A420" s="75"/>
      <c r="B420" s="91"/>
      <c r="C420" s="100"/>
      <c r="D420" s="9" t="s">
        <v>391</v>
      </c>
      <c r="E420" s="67"/>
      <c r="F420" s="140"/>
      <c r="G420" s="90"/>
      <c r="H420" s="67"/>
      <c r="I420" s="10">
        <v>42.37</v>
      </c>
      <c r="J420" s="10">
        <v>34.04</v>
      </c>
      <c r="K420" s="12">
        <f>J420*1.2</f>
        <v>40.847999999999999</v>
      </c>
      <c r="M420" s="56"/>
      <c r="P420" s="2">
        <f t="shared" si="19"/>
        <v>103.49291646311676</v>
      </c>
    </row>
    <row r="421" spans="1:16" s="3" customFormat="1" x14ac:dyDescent="0.25">
      <c r="A421" s="41"/>
      <c r="B421" s="91" t="s">
        <v>399</v>
      </c>
      <c r="C421" s="100" t="s">
        <v>440</v>
      </c>
      <c r="D421" s="16" t="s">
        <v>390</v>
      </c>
      <c r="E421" s="83" t="s">
        <v>337</v>
      </c>
      <c r="F421" s="83" t="s">
        <v>21</v>
      </c>
      <c r="G421" s="83"/>
      <c r="H421" s="83" t="s">
        <v>16</v>
      </c>
      <c r="I421" s="10">
        <v>47.24</v>
      </c>
      <c r="J421" s="10">
        <v>18.25</v>
      </c>
      <c r="K421" s="10">
        <f>J421*1.2</f>
        <v>21.9</v>
      </c>
      <c r="L421" s="57"/>
      <c r="P421" s="2"/>
    </row>
    <row r="422" spans="1:16" s="3" customFormat="1" x14ac:dyDescent="0.25">
      <c r="A422" s="41"/>
      <c r="B422" s="91"/>
      <c r="C422" s="100"/>
      <c r="D422" s="9" t="s">
        <v>391</v>
      </c>
      <c r="E422" s="83"/>
      <c r="F422" s="83"/>
      <c r="G422" s="83"/>
      <c r="H422" s="83"/>
      <c r="I422" s="10">
        <v>49.05</v>
      </c>
      <c r="J422" s="10">
        <v>18.62</v>
      </c>
      <c r="K422" s="10">
        <f>J422*1.2</f>
        <v>22.344000000000001</v>
      </c>
      <c r="L422" s="57"/>
      <c r="P422" s="2"/>
    </row>
    <row r="423" spans="1:16" s="3" customFormat="1" x14ac:dyDescent="0.25">
      <c r="A423" s="41"/>
      <c r="B423" s="91"/>
      <c r="C423" s="100"/>
      <c r="D423" s="16" t="s">
        <v>390</v>
      </c>
      <c r="E423" s="83"/>
      <c r="F423" s="83" t="s">
        <v>29</v>
      </c>
      <c r="G423" s="83" t="s">
        <v>183</v>
      </c>
      <c r="H423" s="83" t="s">
        <v>16</v>
      </c>
      <c r="I423" s="10">
        <v>56.57</v>
      </c>
      <c r="J423" s="10">
        <v>56.55</v>
      </c>
      <c r="K423" s="10">
        <f t="shared" ref="K423:K444" si="23">J423*1.2</f>
        <v>67.86</v>
      </c>
      <c r="L423" s="57"/>
      <c r="P423" s="2"/>
    </row>
    <row r="424" spans="1:16" s="3" customFormat="1" x14ac:dyDescent="0.25">
      <c r="A424" s="41"/>
      <c r="B424" s="91"/>
      <c r="C424" s="100"/>
      <c r="D424" s="9" t="s">
        <v>391</v>
      </c>
      <c r="E424" s="83"/>
      <c r="F424" s="83"/>
      <c r="G424" s="83"/>
      <c r="H424" s="83"/>
      <c r="I424" s="10">
        <v>59.87</v>
      </c>
      <c r="J424" s="10">
        <v>57.68</v>
      </c>
      <c r="K424" s="10">
        <f t="shared" si="23"/>
        <v>69.215999999999994</v>
      </c>
      <c r="L424" s="57"/>
      <c r="P424" s="2"/>
    </row>
    <row r="425" spans="1:16" s="3" customFormat="1" ht="16.5" customHeight="1" x14ac:dyDescent="0.25">
      <c r="A425" s="41"/>
      <c r="B425" s="91"/>
      <c r="C425" s="100"/>
      <c r="D425" s="16" t="s">
        <v>390</v>
      </c>
      <c r="E425" s="83"/>
      <c r="F425" s="83" t="s">
        <v>29</v>
      </c>
      <c r="G425" s="83" t="s">
        <v>345</v>
      </c>
      <c r="H425" s="83" t="s">
        <v>16</v>
      </c>
      <c r="I425" s="10">
        <v>29.96</v>
      </c>
      <c r="J425" s="10">
        <v>27.06</v>
      </c>
      <c r="K425" s="10">
        <f t="shared" si="23"/>
        <v>32.471999999999994</v>
      </c>
      <c r="L425" s="57"/>
      <c r="P425" s="2"/>
    </row>
    <row r="426" spans="1:16" s="3" customFormat="1" x14ac:dyDescent="0.25">
      <c r="A426" s="41"/>
      <c r="B426" s="91"/>
      <c r="C426" s="100"/>
      <c r="D426" s="9" t="s">
        <v>391</v>
      </c>
      <c r="E426" s="83"/>
      <c r="F426" s="83"/>
      <c r="G426" s="83"/>
      <c r="H426" s="83"/>
      <c r="I426" s="10">
        <v>33.44</v>
      </c>
      <c r="J426" s="10">
        <v>27.6</v>
      </c>
      <c r="K426" s="10">
        <f t="shared" si="23"/>
        <v>33.119999999999997</v>
      </c>
      <c r="L426" s="57"/>
      <c r="P426" s="2"/>
    </row>
    <row r="427" spans="1:16" s="3" customFormat="1" x14ac:dyDescent="0.25">
      <c r="A427" s="41"/>
      <c r="B427" s="91"/>
      <c r="C427" s="100"/>
      <c r="D427" s="16" t="s">
        <v>390</v>
      </c>
      <c r="E427" s="83"/>
      <c r="F427" s="83" t="s">
        <v>59</v>
      </c>
      <c r="G427" s="83"/>
      <c r="H427" s="83" t="s">
        <v>16</v>
      </c>
      <c r="I427" s="10">
        <v>26.49</v>
      </c>
      <c r="J427" s="10">
        <v>25</v>
      </c>
      <c r="K427" s="10">
        <f t="shared" si="23"/>
        <v>30</v>
      </c>
      <c r="L427" s="57"/>
      <c r="P427" s="2"/>
    </row>
    <row r="428" spans="1:16" s="3" customFormat="1" x14ac:dyDescent="0.25">
      <c r="A428" s="41"/>
      <c r="B428" s="91"/>
      <c r="C428" s="100"/>
      <c r="D428" s="9" t="s">
        <v>391</v>
      </c>
      <c r="E428" s="83"/>
      <c r="F428" s="83"/>
      <c r="G428" s="83"/>
      <c r="H428" s="83"/>
      <c r="I428" s="10">
        <v>27.96</v>
      </c>
      <c r="J428" s="10">
        <v>25.5</v>
      </c>
      <c r="K428" s="10">
        <f t="shared" si="23"/>
        <v>30.599999999999998</v>
      </c>
      <c r="L428" s="57"/>
      <c r="P428" s="2"/>
    </row>
    <row r="429" spans="1:16" s="3" customFormat="1" x14ac:dyDescent="0.25">
      <c r="A429" s="41"/>
      <c r="B429" s="91"/>
      <c r="C429" s="100"/>
      <c r="D429" s="16" t="s">
        <v>390</v>
      </c>
      <c r="E429" s="83"/>
      <c r="F429" s="83" t="s">
        <v>72</v>
      </c>
      <c r="G429" s="83"/>
      <c r="H429" s="83" t="s">
        <v>16</v>
      </c>
      <c r="I429" s="10">
        <v>20.18</v>
      </c>
      <c r="J429" s="10">
        <v>20.04</v>
      </c>
      <c r="K429" s="10">
        <f t="shared" si="23"/>
        <v>24.047999999999998</v>
      </c>
      <c r="L429" s="57"/>
      <c r="P429" s="2"/>
    </row>
    <row r="430" spans="1:16" s="3" customFormat="1" x14ac:dyDescent="0.25">
      <c r="A430" s="41"/>
      <c r="B430" s="91"/>
      <c r="C430" s="100"/>
      <c r="D430" s="9" t="s">
        <v>391</v>
      </c>
      <c r="E430" s="83"/>
      <c r="F430" s="83"/>
      <c r="G430" s="83"/>
      <c r="H430" s="83"/>
      <c r="I430" s="10">
        <v>20.6</v>
      </c>
      <c r="J430" s="10">
        <v>20.440000000000001</v>
      </c>
      <c r="K430" s="10">
        <f t="shared" si="23"/>
        <v>24.528000000000002</v>
      </c>
      <c r="L430" s="57"/>
      <c r="P430" s="2"/>
    </row>
    <row r="431" spans="1:16" s="3" customFormat="1" x14ac:dyDescent="0.25">
      <c r="A431" s="41"/>
      <c r="B431" s="91"/>
      <c r="C431" s="100"/>
      <c r="D431" s="16" t="s">
        <v>390</v>
      </c>
      <c r="E431" s="83"/>
      <c r="F431" s="83" t="s">
        <v>83</v>
      </c>
      <c r="G431" s="83"/>
      <c r="H431" s="83" t="s">
        <v>16</v>
      </c>
      <c r="I431" s="10">
        <v>29.57</v>
      </c>
      <c r="J431" s="10">
        <v>29.3</v>
      </c>
      <c r="K431" s="10">
        <f t="shared" si="23"/>
        <v>35.159999999999997</v>
      </c>
      <c r="L431" s="57"/>
      <c r="P431" s="2"/>
    </row>
    <row r="432" spans="1:16" s="3" customFormat="1" x14ac:dyDescent="0.25">
      <c r="A432" s="41"/>
      <c r="B432" s="91"/>
      <c r="C432" s="100"/>
      <c r="D432" s="9" t="s">
        <v>391</v>
      </c>
      <c r="E432" s="83"/>
      <c r="F432" s="83"/>
      <c r="G432" s="83"/>
      <c r="H432" s="83"/>
      <c r="I432" s="10">
        <v>31.03</v>
      </c>
      <c r="J432" s="10">
        <v>29.89</v>
      </c>
      <c r="K432" s="10">
        <f t="shared" si="23"/>
        <v>35.868000000000002</v>
      </c>
      <c r="L432" s="57"/>
      <c r="P432" s="2"/>
    </row>
    <row r="433" spans="1:17" s="3" customFormat="1" x14ac:dyDescent="0.25">
      <c r="A433" s="41"/>
      <c r="B433" s="91"/>
      <c r="C433" s="100"/>
      <c r="D433" s="16" t="s">
        <v>390</v>
      </c>
      <c r="E433" s="83"/>
      <c r="F433" s="83" t="s">
        <v>103</v>
      </c>
      <c r="G433" s="83"/>
      <c r="H433" s="83" t="s">
        <v>16</v>
      </c>
      <c r="I433" s="10">
        <v>25.5</v>
      </c>
      <c r="J433" s="10">
        <v>15.33</v>
      </c>
      <c r="K433" s="10">
        <f t="shared" si="23"/>
        <v>18.396000000000001</v>
      </c>
      <c r="L433" s="57"/>
      <c r="P433" s="2"/>
    </row>
    <row r="434" spans="1:17" s="3" customFormat="1" x14ac:dyDescent="0.25">
      <c r="A434" s="41"/>
      <c r="B434" s="91"/>
      <c r="C434" s="100"/>
      <c r="D434" s="9" t="s">
        <v>391</v>
      </c>
      <c r="E434" s="83"/>
      <c r="F434" s="83"/>
      <c r="G434" s="83"/>
      <c r="H434" s="83"/>
      <c r="I434" s="10">
        <v>26.33</v>
      </c>
      <c r="J434" s="10">
        <v>15.64</v>
      </c>
      <c r="K434" s="10">
        <f t="shared" si="23"/>
        <v>18.768000000000001</v>
      </c>
      <c r="L434" s="57"/>
      <c r="P434" s="2"/>
    </row>
    <row r="435" spans="1:17" x14ac:dyDescent="0.25">
      <c r="B435" s="91"/>
      <c r="C435" s="100"/>
      <c r="D435" s="16" t="s">
        <v>390</v>
      </c>
      <c r="E435" s="83"/>
      <c r="F435" s="83" t="s">
        <v>119</v>
      </c>
      <c r="G435" s="83"/>
      <c r="H435" s="83" t="s">
        <v>16</v>
      </c>
      <c r="I435" s="10">
        <v>33.75</v>
      </c>
      <c r="J435" s="10">
        <v>33.5</v>
      </c>
      <c r="K435" s="10">
        <f t="shared" si="23"/>
        <v>40.199999999999996</v>
      </c>
      <c r="L435" s="58"/>
      <c r="M435" s="59"/>
      <c r="N435" s="58"/>
      <c r="O435" s="58"/>
      <c r="P435" s="60"/>
      <c r="Q435" s="58"/>
    </row>
    <row r="436" spans="1:17" x14ac:dyDescent="0.25">
      <c r="B436" s="91"/>
      <c r="C436" s="100"/>
      <c r="D436" s="9" t="s">
        <v>391</v>
      </c>
      <c r="E436" s="83"/>
      <c r="F436" s="83"/>
      <c r="G436" s="83"/>
      <c r="H436" s="83"/>
      <c r="I436" s="10">
        <v>35.67</v>
      </c>
      <c r="J436" s="10">
        <v>34.17</v>
      </c>
      <c r="K436" s="10">
        <f t="shared" si="23"/>
        <v>41.003999999999998</v>
      </c>
      <c r="L436" s="58"/>
      <c r="M436" s="59"/>
      <c r="N436" s="58"/>
      <c r="O436" s="58"/>
      <c r="P436" s="60"/>
      <c r="Q436" s="58"/>
    </row>
    <row r="437" spans="1:17" x14ac:dyDescent="0.25">
      <c r="B437" s="91"/>
      <c r="C437" s="100"/>
      <c r="D437" s="16" t="s">
        <v>390</v>
      </c>
      <c r="E437" s="83"/>
      <c r="F437" s="83" t="s">
        <v>133</v>
      </c>
      <c r="G437" s="83"/>
      <c r="H437" s="83" t="s">
        <v>16</v>
      </c>
      <c r="I437" s="10">
        <v>27.31</v>
      </c>
      <c r="J437" s="10">
        <v>23.96</v>
      </c>
      <c r="K437" s="10">
        <f t="shared" si="23"/>
        <v>28.751999999999999</v>
      </c>
      <c r="L437" s="58"/>
      <c r="M437" s="58"/>
      <c r="N437" s="58"/>
      <c r="O437" s="58"/>
      <c r="P437" s="60"/>
      <c r="Q437" s="58"/>
    </row>
    <row r="438" spans="1:17" x14ac:dyDescent="0.25">
      <c r="B438" s="91"/>
      <c r="C438" s="100"/>
      <c r="D438" s="9" t="s">
        <v>391</v>
      </c>
      <c r="E438" s="83"/>
      <c r="F438" s="83"/>
      <c r="G438" s="83"/>
      <c r="H438" s="83"/>
      <c r="I438" s="10">
        <v>29</v>
      </c>
      <c r="J438" s="10">
        <v>24.44</v>
      </c>
      <c r="K438" s="10">
        <f t="shared" si="23"/>
        <v>29.327999999999999</v>
      </c>
      <c r="L438" s="58"/>
      <c r="M438" s="58"/>
      <c r="N438" s="58"/>
      <c r="O438" s="58"/>
      <c r="P438" s="60"/>
      <c r="Q438" s="58"/>
    </row>
    <row r="439" spans="1:17" x14ac:dyDescent="0.25">
      <c r="B439" s="91"/>
      <c r="C439" s="100"/>
      <c r="D439" s="16" t="s">
        <v>390</v>
      </c>
      <c r="E439" s="83"/>
      <c r="F439" s="83" t="s">
        <v>170</v>
      </c>
      <c r="G439" s="83"/>
      <c r="H439" s="83" t="s">
        <v>16</v>
      </c>
      <c r="I439" s="10">
        <v>18.88</v>
      </c>
      <c r="J439" s="10">
        <v>18.88</v>
      </c>
      <c r="K439" s="10">
        <f t="shared" si="23"/>
        <v>22.655999999999999</v>
      </c>
    </row>
    <row r="440" spans="1:17" x14ac:dyDescent="0.25">
      <c r="B440" s="91"/>
      <c r="C440" s="100"/>
      <c r="D440" s="9" t="s">
        <v>391</v>
      </c>
      <c r="E440" s="83"/>
      <c r="F440" s="83"/>
      <c r="G440" s="83"/>
      <c r="H440" s="83"/>
      <c r="I440" s="10">
        <v>19.18</v>
      </c>
      <c r="J440" s="10">
        <v>19.18</v>
      </c>
      <c r="K440" s="10">
        <f t="shared" si="23"/>
        <v>23.015999999999998</v>
      </c>
    </row>
    <row r="441" spans="1:17" x14ac:dyDescent="0.25">
      <c r="B441" s="91"/>
      <c r="C441" s="100"/>
      <c r="D441" s="16" t="s">
        <v>390</v>
      </c>
      <c r="E441" s="83"/>
      <c r="F441" s="83" t="s">
        <v>130</v>
      </c>
      <c r="G441" s="83"/>
      <c r="H441" s="83" t="s">
        <v>16</v>
      </c>
      <c r="I441" s="10">
        <v>34.96</v>
      </c>
      <c r="J441" s="10">
        <v>22.01</v>
      </c>
      <c r="K441" s="10">
        <f t="shared" si="23"/>
        <v>26.412000000000003</v>
      </c>
    </row>
    <row r="442" spans="1:17" x14ac:dyDescent="0.25">
      <c r="B442" s="91"/>
      <c r="C442" s="100"/>
      <c r="D442" s="9" t="s">
        <v>391</v>
      </c>
      <c r="E442" s="83"/>
      <c r="F442" s="83"/>
      <c r="G442" s="83"/>
      <c r="H442" s="83"/>
      <c r="I442" s="10">
        <v>36.979999999999997</v>
      </c>
      <c r="J442" s="10">
        <v>22.45</v>
      </c>
      <c r="K442" s="10">
        <f t="shared" si="23"/>
        <v>26.939999999999998</v>
      </c>
    </row>
    <row r="443" spans="1:17" x14ac:dyDescent="0.25">
      <c r="B443" s="91" t="s">
        <v>399</v>
      </c>
      <c r="C443" s="100" t="s">
        <v>441</v>
      </c>
      <c r="D443" s="16" t="s">
        <v>390</v>
      </c>
      <c r="E443" s="83" t="s">
        <v>337</v>
      </c>
      <c r="F443" s="83" t="s">
        <v>29</v>
      </c>
      <c r="G443" s="83" t="s">
        <v>347</v>
      </c>
      <c r="H443" s="83" t="s">
        <v>16</v>
      </c>
      <c r="I443" s="10">
        <v>71.25</v>
      </c>
      <c r="J443" s="10">
        <v>27.06</v>
      </c>
      <c r="K443" s="10">
        <f t="shared" si="23"/>
        <v>32.471999999999994</v>
      </c>
    </row>
    <row r="444" spans="1:17" x14ac:dyDescent="0.25">
      <c r="B444" s="91"/>
      <c r="C444" s="100"/>
      <c r="D444" s="9" t="s">
        <v>391</v>
      </c>
      <c r="E444" s="83"/>
      <c r="F444" s="83"/>
      <c r="G444" s="83"/>
      <c r="H444" s="83"/>
      <c r="I444" s="10">
        <v>72.989999999999995</v>
      </c>
      <c r="J444" s="10">
        <v>27.06</v>
      </c>
      <c r="K444" s="10">
        <f t="shared" si="23"/>
        <v>32.471999999999994</v>
      </c>
    </row>
    <row r="445" spans="1:17" x14ac:dyDescent="0.25">
      <c r="I445" s="44"/>
      <c r="J445" s="44"/>
      <c r="K445" s="45"/>
    </row>
    <row r="446" spans="1:17" x14ac:dyDescent="0.25">
      <c r="I446" s="44"/>
      <c r="J446" s="44"/>
      <c r="K446" s="45"/>
    </row>
    <row r="447" spans="1:17" x14ac:dyDescent="0.25">
      <c r="I447" s="44"/>
      <c r="J447" s="44"/>
      <c r="K447" s="45"/>
    </row>
    <row r="448" spans="1:17" x14ac:dyDescent="0.25">
      <c r="I448" s="44"/>
      <c r="J448" s="44"/>
      <c r="K448" s="45"/>
    </row>
    <row r="449" spans="2:11" x14ac:dyDescent="0.25">
      <c r="I449" s="44"/>
      <c r="J449" s="44"/>
      <c r="K449" s="45"/>
    </row>
    <row r="450" spans="2:11" x14ac:dyDescent="0.25">
      <c r="I450" s="44"/>
      <c r="J450" s="44"/>
      <c r="K450" s="45"/>
    </row>
    <row r="451" spans="2:11" x14ac:dyDescent="0.25">
      <c r="I451" s="44"/>
      <c r="J451" s="44"/>
      <c r="K451" s="45"/>
    </row>
    <row r="452" spans="2:11" x14ac:dyDescent="0.25">
      <c r="I452" s="44"/>
      <c r="J452" s="44"/>
      <c r="K452" s="45"/>
    </row>
    <row r="453" spans="2:11" x14ac:dyDescent="0.25">
      <c r="I453" s="44"/>
      <c r="J453" s="44"/>
      <c r="K453" s="45"/>
    </row>
    <row r="454" spans="2:11" x14ac:dyDescent="0.25">
      <c r="I454" s="44"/>
      <c r="J454" s="44"/>
      <c r="K454" s="45"/>
    </row>
    <row r="455" spans="2:11" x14ac:dyDescent="0.25">
      <c r="I455" s="44"/>
      <c r="J455" s="44"/>
      <c r="K455" s="45"/>
    </row>
    <row r="456" spans="2:11" x14ac:dyDescent="0.25">
      <c r="I456" s="44"/>
      <c r="J456" s="44"/>
      <c r="K456" s="45"/>
    </row>
    <row r="457" spans="2:11" x14ac:dyDescent="0.25">
      <c r="I457" s="44"/>
      <c r="J457" s="44"/>
      <c r="K457" s="45"/>
    </row>
    <row r="458" spans="2:11" x14ac:dyDescent="0.25">
      <c r="I458" s="44"/>
      <c r="J458" s="44"/>
      <c r="K458" s="45"/>
    </row>
    <row r="459" spans="2:11" x14ac:dyDescent="0.25">
      <c r="I459" s="44"/>
      <c r="J459" s="44"/>
      <c r="K459" s="45"/>
    </row>
    <row r="460" spans="2:11" x14ac:dyDescent="0.25">
      <c r="I460" s="44"/>
      <c r="J460" s="44"/>
      <c r="K460" s="45"/>
    </row>
    <row r="461" spans="2:11" x14ac:dyDescent="0.25">
      <c r="I461" s="44"/>
      <c r="J461" s="44"/>
      <c r="K461" s="45"/>
    </row>
    <row r="462" spans="2:11" x14ac:dyDescent="0.25">
      <c r="I462" s="44"/>
      <c r="J462" s="44"/>
      <c r="K462" s="45"/>
    </row>
    <row r="463" spans="2:11" x14ac:dyDescent="0.25">
      <c r="B463" s="42" t="s">
        <v>184</v>
      </c>
      <c r="C463" s="20" t="s">
        <v>185</v>
      </c>
      <c r="I463" s="44"/>
      <c r="J463" s="44"/>
      <c r="K463" s="45"/>
    </row>
    <row r="464" spans="2:11" x14ac:dyDescent="0.25">
      <c r="I464" s="44"/>
      <c r="J464" s="44"/>
      <c r="K464" s="45"/>
    </row>
    <row r="465" spans="9:11" x14ac:dyDescent="0.25">
      <c r="I465" s="44"/>
      <c r="J465" s="44"/>
      <c r="K465" s="45"/>
    </row>
    <row r="466" spans="9:11" x14ac:dyDescent="0.25">
      <c r="I466" s="44"/>
      <c r="J466" s="44"/>
      <c r="K466" s="45"/>
    </row>
    <row r="467" spans="9:11" x14ac:dyDescent="0.25">
      <c r="I467" s="44"/>
      <c r="J467" s="44"/>
      <c r="K467" s="45"/>
    </row>
    <row r="468" spans="9:11" x14ac:dyDescent="0.25">
      <c r="I468" s="44"/>
      <c r="J468" s="44"/>
      <c r="K468" s="45"/>
    </row>
    <row r="469" spans="9:11" x14ac:dyDescent="0.25">
      <c r="I469" s="44"/>
      <c r="J469" s="44"/>
      <c r="K469" s="45"/>
    </row>
    <row r="470" spans="9:11" x14ac:dyDescent="0.25">
      <c r="I470" s="44"/>
      <c r="J470" s="44"/>
      <c r="K470" s="45"/>
    </row>
    <row r="471" spans="9:11" x14ac:dyDescent="0.25">
      <c r="I471" s="44"/>
      <c r="J471" s="44"/>
      <c r="K471" s="45"/>
    </row>
    <row r="472" spans="9:11" x14ac:dyDescent="0.25">
      <c r="I472" s="44"/>
      <c r="J472" s="44"/>
      <c r="K472" s="45"/>
    </row>
    <row r="473" spans="9:11" x14ac:dyDescent="0.25">
      <c r="I473" s="44"/>
      <c r="J473" s="44"/>
      <c r="K473" s="45"/>
    </row>
    <row r="474" spans="9:11" x14ac:dyDescent="0.25">
      <c r="I474" s="44"/>
      <c r="J474" s="44"/>
      <c r="K474" s="45"/>
    </row>
    <row r="475" spans="9:11" x14ac:dyDescent="0.25">
      <c r="I475" s="44"/>
      <c r="J475" s="44"/>
      <c r="K475" s="45"/>
    </row>
    <row r="476" spans="9:11" x14ac:dyDescent="0.25">
      <c r="I476" s="44"/>
      <c r="J476" s="44"/>
      <c r="K476" s="45"/>
    </row>
    <row r="477" spans="9:11" x14ac:dyDescent="0.25">
      <c r="I477" s="44"/>
      <c r="J477" s="44"/>
      <c r="K477" s="45"/>
    </row>
    <row r="478" spans="9:11" x14ac:dyDescent="0.25">
      <c r="I478" s="44"/>
      <c r="J478" s="44"/>
      <c r="K478" s="45"/>
    </row>
    <row r="479" spans="9:11" x14ac:dyDescent="0.25">
      <c r="I479" s="44"/>
      <c r="J479" s="44"/>
      <c r="K479" s="45"/>
    </row>
    <row r="480" spans="9:11" x14ac:dyDescent="0.25">
      <c r="I480" s="44"/>
      <c r="J480" s="44"/>
      <c r="K480" s="45"/>
    </row>
    <row r="481" spans="9:11" x14ac:dyDescent="0.25">
      <c r="I481" s="44"/>
      <c r="J481" s="44"/>
      <c r="K481" s="45"/>
    </row>
    <row r="482" spans="9:11" x14ac:dyDescent="0.25">
      <c r="I482" s="44"/>
      <c r="J482" s="44"/>
      <c r="K482" s="45"/>
    </row>
    <row r="483" spans="9:11" x14ac:dyDescent="0.25">
      <c r="I483" s="44"/>
      <c r="J483" s="44"/>
      <c r="K483" s="45"/>
    </row>
    <row r="484" spans="9:11" x14ac:dyDescent="0.25">
      <c r="I484" s="44"/>
      <c r="J484" s="44"/>
      <c r="K484" s="45"/>
    </row>
    <row r="485" spans="9:11" x14ac:dyDescent="0.25">
      <c r="I485" s="44"/>
      <c r="J485" s="44"/>
      <c r="K485" s="45"/>
    </row>
    <row r="486" spans="9:11" x14ac:dyDescent="0.25">
      <c r="I486" s="44"/>
      <c r="J486" s="44"/>
      <c r="K486" s="45"/>
    </row>
    <row r="487" spans="9:11" x14ac:dyDescent="0.25">
      <c r="I487" s="44"/>
      <c r="J487" s="44"/>
      <c r="K487" s="45"/>
    </row>
    <row r="488" spans="9:11" x14ac:dyDescent="0.25">
      <c r="I488" s="44"/>
      <c r="J488" s="44"/>
      <c r="K488" s="45"/>
    </row>
    <row r="489" spans="9:11" x14ac:dyDescent="0.25">
      <c r="I489" s="44"/>
      <c r="J489" s="44"/>
      <c r="K489" s="45"/>
    </row>
    <row r="490" spans="9:11" x14ac:dyDescent="0.25">
      <c r="I490" s="44"/>
      <c r="J490" s="44"/>
      <c r="K490" s="45"/>
    </row>
    <row r="491" spans="9:11" x14ac:dyDescent="0.25">
      <c r="I491" s="44"/>
      <c r="J491" s="44"/>
      <c r="K491" s="45"/>
    </row>
    <row r="492" spans="9:11" x14ac:dyDescent="0.25">
      <c r="I492" s="44"/>
      <c r="J492" s="44"/>
      <c r="K492" s="45"/>
    </row>
    <row r="493" spans="9:11" x14ac:dyDescent="0.25">
      <c r="I493" s="44"/>
      <c r="J493" s="44"/>
      <c r="K493" s="45"/>
    </row>
    <row r="494" spans="9:11" x14ac:dyDescent="0.25">
      <c r="I494" s="44"/>
      <c r="J494" s="44"/>
      <c r="K494" s="45"/>
    </row>
    <row r="495" spans="9:11" x14ac:dyDescent="0.25">
      <c r="I495" s="44"/>
      <c r="J495" s="44"/>
      <c r="K495" s="45"/>
    </row>
    <row r="496" spans="9:11" x14ac:dyDescent="0.25">
      <c r="I496" s="44"/>
      <c r="J496" s="44"/>
      <c r="K496" s="45"/>
    </row>
    <row r="497" spans="9:11" x14ac:dyDescent="0.25">
      <c r="I497" s="44"/>
      <c r="J497" s="44"/>
      <c r="K497" s="45"/>
    </row>
    <row r="498" spans="9:11" x14ac:dyDescent="0.25">
      <c r="I498" s="44"/>
      <c r="J498" s="44"/>
      <c r="K498" s="45"/>
    </row>
    <row r="499" spans="9:11" x14ac:dyDescent="0.25">
      <c r="I499" s="44"/>
      <c r="J499" s="44"/>
      <c r="K499" s="45"/>
    </row>
    <row r="500" spans="9:11" x14ac:dyDescent="0.25">
      <c r="I500" s="44"/>
      <c r="J500" s="44"/>
      <c r="K500" s="45"/>
    </row>
    <row r="501" spans="9:11" x14ac:dyDescent="0.25">
      <c r="I501" s="44"/>
      <c r="J501" s="44"/>
      <c r="K501" s="45"/>
    </row>
    <row r="502" spans="9:11" x14ac:dyDescent="0.25">
      <c r="I502" s="44"/>
      <c r="J502" s="44"/>
      <c r="K502" s="45"/>
    </row>
    <row r="503" spans="9:11" x14ac:dyDescent="0.25">
      <c r="I503" s="44"/>
      <c r="J503" s="44"/>
      <c r="K503" s="45"/>
    </row>
    <row r="504" spans="9:11" x14ac:dyDescent="0.25">
      <c r="I504" s="44"/>
      <c r="J504" s="44"/>
      <c r="K504" s="45"/>
    </row>
    <row r="505" spans="9:11" x14ac:dyDescent="0.25">
      <c r="I505" s="44"/>
      <c r="J505" s="44"/>
      <c r="K505" s="45"/>
    </row>
    <row r="506" spans="9:11" x14ac:dyDescent="0.25">
      <c r="I506" s="44"/>
      <c r="J506" s="44"/>
      <c r="K506" s="45"/>
    </row>
    <row r="507" spans="9:11" x14ac:dyDescent="0.25">
      <c r="I507" s="44"/>
      <c r="J507" s="44"/>
      <c r="K507" s="45"/>
    </row>
    <row r="508" spans="9:11" x14ac:dyDescent="0.25">
      <c r="I508" s="44"/>
      <c r="J508" s="44"/>
      <c r="K508" s="45"/>
    </row>
    <row r="509" spans="9:11" x14ac:dyDescent="0.25">
      <c r="I509" s="44"/>
      <c r="J509" s="44"/>
      <c r="K509" s="45"/>
    </row>
    <row r="510" spans="9:11" x14ac:dyDescent="0.25">
      <c r="I510" s="44"/>
      <c r="J510" s="44"/>
      <c r="K510" s="45"/>
    </row>
    <row r="511" spans="9:11" x14ac:dyDescent="0.25">
      <c r="I511" s="44"/>
      <c r="J511" s="44"/>
      <c r="K511" s="45"/>
    </row>
    <row r="512" spans="9:11" x14ac:dyDescent="0.25">
      <c r="I512" s="44"/>
      <c r="J512" s="44"/>
      <c r="K512" s="45"/>
    </row>
    <row r="513" spans="9:11" x14ac:dyDescent="0.25">
      <c r="I513" s="44"/>
      <c r="J513" s="44"/>
      <c r="K513" s="45"/>
    </row>
    <row r="514" spans="9:11" x14ac:dyDescent="0.25">
      <c r="I514" s="44"/>
      <c r="J514" s="44"/>
      <c r="K514" s="45"/>
    </row>
    <row r="515" spans="9:11" x14ac:dyDescent="0.25">
      <c r="I515" s="44"/>
      <c r="J515" s="44"/>
      <c r="K515" s="45"/>
    </row>
    <row r="516" spans="9:11" x14ac:dyDescent="0.25">
      <c r="I516" s="44"/>
      <c r="J516" s="44"/>
      <c r="K516" s="45"/>
    </row>
    <row r="517" spans="9:11" x14ac:dyDescent="0.25">
      <c r="I517" s="44"/>
      <c r="J517" s="44"/>
      <c r="K517" s="45"/>
    </row>
    <row r="518" spans="9:11" x14ac:dyDescent="0.25">
      <c r="I518" s="44"/>
      <c r="J518" s="44"/>
      <c r="K518" s="45"/>
    </row>
    <row r="519" spans="9:11" x14ac:dyDescent="0.25">
      <c r="I519" s="44"/>
      <c r="J519" s="44"/>
      <c r="K519" s="45"/>
    </row>
    <row r="520" spans="9:11" x14ac:dyDescent="0.25">
      <c r="I520" s="44"/>
      <c r="J520" s="44"/>
      <c r="K520" s="45"/>
    </row>
    <row r="521" spans="9:11" x14ac:dyDescent="0.25">
      <c r="I521" s="44"/>
      <c r="J521" s="44"/>
      <c r="K521" s="45"/>
    </row>
    <row r="522" spans="9:11" x14ac:dyDescent="0.25">
      <c r="I522" s="44"/>
      <c r="J522" s="44"/>
      <c r="K522" s="45"/>
    </row>
    <row r="523" spans="9:11" x14ac:dyDescent="0.25">
      <c r="I523" s="44"/>
      <c r="J523" s="44"/>
      <c r="K523" s="45"/>
    </row>
    <row r="524" spans="9:11" x14ac:dyDescent="0.25">
      <c r="I524" s="44"/>
      <c r="J524" s="44"/>
      <c r="K524" s="45"/>
    </row>
    <row r="525" spans="9:11" x14ac:dyDescent="0.25">
      <c r="I525" s="44"/>
      <c r="J525" s="44"/>
      <c r="K525" s="45"/>
    </row>
    <row r="526" spans="9:11" x14ac:dyDescent="0.25">
      <c r="I526" s="44"/>
      <c r="J526" s="44"/>
      <c r="K526" s="45"/>
    </row>
    <row r="527" spans="9:11" x14ac:dyDescent="0.25">
      <c r="I527" s="44"/>
      <c r="J527" s="44"/>
      <c r="K527" s="45"/>
    </row>
    <row r="528" spans="9:11" x14ac:dyDescent="0.25">
      <c r="I528" s="44"/>
      <c r="J528" s="44"/>
      <c r="K528" s="45"/>
    </row>
    <row r="529" spans="9:11" x14ac:dyDescent="0.25">
      <c r="I529" s="44"/>
      <c r="J529" s="44"/>
      <c r="K529" s="45"/>
    </row>
    <row r="530" spans="9:11" x14ac:dyDescent="0.25">
      <c r="I530" s="44"/>
      <c r="J530" s="44"/>
      <c r="K530" s="45"/>
    </row>
    <row r="531" spans="9:11" x14ac:dyDescent="0.25">
      <c r="I531" s="44"/>
      <c r="J531" s="44"/>
      <c r="K531" s="45"/>
    </row>
    <row r="532" spans="9:11" x14ac:dyDescent="0.25">
      <c r="I532" s="44"/>
      <c r="J532" s="44"/>
      <c r="K532" s="45"/>
    </row>
    <row r="533" spans="9:11" x14ac:dyDescent="0.25">
      <c r="I533" s="44"/>
      <c r="J533" s="44"/>
      <c r="K533" s="45"/>
    </row>
    <row r="534" spans="9:11" x14ac:dyDescent="0.25">
      <c r="I534" s="44"/>
      <c r="J534" s="44"/>
      <c r="K534" s="45"/>
    </row>
    <row r="535" spans="9:11" x14ac:dyDescent="0.25">
      <c r="I535" s="44"/>
      <c r="J535" s="44"/>
      <c r="K535" s="45"/>
    </row>
    <row r="536" spans="9:11" x14ac:dyDescent="0.25">
      <c r="I536" s="44"/>
      <c r="J536" s="44"/>
      <c r="K536" s="45"/>
    </row>
    <row r="537" spans="9:11" x14ac:dyDescent="0.25">
      <c r="I537" s="44"/>
      <c r="J537" s="44"/>
      <c r="K537" s="45"/>
    </row>
    <row r="538" spans="9:11" x14ac:dyDescent="0.25">
      <c r="I538" s="44"/>
      <c r="J538" s="44"/>
      <c r="K538" s="45"/>
    </row>
    <row r="539" spans="9:11" x14ac:dyDescent="0.25">
      <c r="I539" s="44"/>
      <c r="J539" s="44"/>
      <c r="K539" s="45"/>
    </row>
    <row r="540" spans="9:11" x14ac:dyDescent="0.25">
      <c r="I540" s="44"/>
      <c r="J540" s="44"/>
      <c r="K540" s="45"/>
    </row>
    <row r="541" spans="9:11" x14ac:dyDescent="0.25">
      <c r="I541" s="44"/>
      <c r="J541" s="44"/>
      <c r="K541" s="45"/>
    </row>
    <row r="542" spans="9:11" x14ac:dyDescent="0.25">
      <c r="I542" s="44"/>
      <c r="J542" s="44"/>
      <c r="K542" s="45"/>
    </row>
    <row r="543" spans="9:11" x14ac:dyDescent="0.25">
      <c r="I543" s="44"/>
      <c r="J543" s="44"/>
      <c r="K543" s="45"/>
    </row>
    <row r="544" spans="9:11" x14ac:dyDescent="0.25">
      <c r="I544" s="44"/>
      <c r="J544" s="44"/>
      <c r="K544" s="45"/>
    </row>
    <row r="545" spans="9:11" x14ac:dyDescent="0.25">
      <c r="I545" s="44"/>
      <c r="J545" s="44"/>
      <c r="K545" s="45"/>
    </row>
    <row r="546" spans="9:11" x14ac:dyDescent="0.25">
      <c r="I546" s="44"/>
      <c r="J546" s="44"/>
      <c r="K546" s="45"/>
    </row>
    <row r="547" spans="9:11" x14ac:dyDescent="0.25">
      <c r="I547" s="44"/>
      <c r="J547" s="44"/>
      <c r="K547" s="45"/>
    </row>
    <row r="548" spans="9:11" x14ac:dyDescent="0.25">
      <c r="I548" s="44"/>
      <c r="J548" s="44"/>
      <c r="K548" s="45"/>
    </row>
    <row r="549" spans="9:11" x14ac:dyDescent="0.25">
      <c r="I549" s="44"/>
      <c r="J549" s="44"/>
      <c r="K549" s="45"/>
    </row>
    <row r="550" spans="9:11" x14ac:dyDescent="0.25">
      <c r="I550" s="44"/>
      <c r="J550" s="44"/>
      <c r="K550" s="45"/>
    </row>
    <row r="551" spans="9:11" x14ac:dyDescent="0.25">
      <c r="I551" s="44"/>
      <c r="J551" s="44"/>
      <c r="K551" s="45"/>
    </row>
    <row r="552" spans="9:11" x14ac:dyDescent="0.25">
      <c r="I552" s="44"/>
      <c r="J552" s="44"/>
      <c r="K552" s="45"/>
    </row>
    <row r="553" spans="9:11" x14ac:dyDescent="0.25">
      <c r="I553" s="44"/>
      <c r="J553" s="44"/>
      <c r="K553" s="45"/>
    </row>
    <row r="554" spans="9:11" x14ac:dyDescent="0.25">
      <c r="I554" s="44"/>
      <c r="J554" s="44"/>
      <c r="K554" s="45"/>
    </row>
    <row r="555" spans="9:11" x14ac:dyDescent="0.25">
      <c r="I555" s="44"/>
      <c r="J555" s="44"/>
      <c r="K555" s="45"/>
    </row>
    <row r="556" spans="9:11" x14ac:dyDescent="0.25">
      <c r="I556" s="44"/>
      <c r="J556" s="44"/>
      <c r="K556" s="45"/>
    </row>
    <row r="557" spans="9:11" x14ac:dyDescent="0.25">
      <c r="I557" s="44"/>
      <c r="J557" s="44"/>
      <c r="K557" s="45"/>
    </row>
    <row r="558" spans="9:11" x14ac:dyDescent="0.25">
      <c r="I558" s="44"/>
      <c r="J558" s="44"/>
      <c r="K558" s="45"/>
    </row>
    <row r="559" spans="9:11" x14ac:dyDescent="0.25">
      <c r="I559" s="44"/>
      <c r="J559" s="44"/>
      <c r="K559" s="45"/>
    </row>
    <row r="560" spans="9:11" x14ac:dyDescent="0.25">
      <c r="I560" s="44"/>
      <c r="J560" s="44"/>
      <c r="K560" s="45"/>
    </row>
    <row r="561" spans="9:11" x14ac:dyDescent="0.25">
      <c r="I561" s="44"/>
      <c r="J561" s="44"/>
      <c r="K561" s="45"/>
    </row>
    <row r="562" spans="9:11" x14ac:dyDescent="0.25">
      <c r="I562" s="44"/>
      <c r="J562" s="44"/>
      <c r="K562" s="45"/>
    </row>
    <row r="563" spans="9:11" x14ac:dyDescent="0.25">
      <c r="I563" s="44"/>
      <c r="J563" s="44"/>
      <c r="K563" s="45"/>
    </row>
    <row r="564" spans="9:11" x14ac:dyDescent="0.25">
      <c r="I564" s="44"/>
      <c r="J564" s="44"/>
      <c r="K564" s="45"/>
    </row>
    <row r="565" spans="9:11" x14ac:dyDescent="0.25">
      <c r="I565" s="44"/>
      <c r="J565" s="44"/>
      <c r="K565" s="45"/>
    </row>
    <row r="566" spans="9:11" x14ac:dyDescent="0.25">
      <c r="I566" s="44"/>
      <c r="J566" s="44"/>
      <c r="K566" s="45"/>
    </row>
    <row r="567" spans="9:11" x14ac:dyDescent="0.25">
      <c r="I567" s="44"/>
      <c r="J567" s="44"/>
      <c r="K567" s="45"/>
    </row>
    <row r="568" spans="9:11" x14ac:dyDescent="0.25">
      <c r="I568" s="44"/>
      <c r="J568" s="44"/>
      <c r="K568" s="45"/>
    </row>
    <row r="569" spans="9:11" x14ac:dyDescent="0.25">
      <c r="I569" s="44"/>
      <c r="J569" s="44"/>
      <c r="K569" s="45"/>
    </row>
    <row r="570" spans="9:11" x14ac:dyDescent="0.25">
      <c r="I570" s="44"/>
      <c r="J570" s="44"/>
      <c r="K570" s="45"/>
    </row>
    <row r="571" spans="9:11" x14ac:dyDescent="0.25">
      <c r="I571" s="44"/>
      <c r="J571" s="44"/>
      <c r="K571" s="45"/>
    </row>
    <row r="572" spans="9:11" x14ac:dyDescent="0.25">
      <c r="I572" s="44"/>
      <c r="J572" s="44"/>
      <c r="K572" s="45"/>
    </row>
    <row r="573" spans="9:11" x14ac:dyDescent="0.25">
      <c r="I573" s="44"/>
      <c r="J573" s="44"/>
      <c r="K573" s="45"/>
    </row>
    <row r="574" spans="9:11" x14ac:dyDescent="0.25">
      <c r="I574" s="44"/>
      <c r="J574" s="44"/>
      <c r="K574" s="45"/>
    </row>
    <row r="575" spans="9:11" x14ac:dyDescent="0.25">
      <c r="I575" s="44"/>
      <c r="J575" s="44"/>
      <c r="K575" s="45"/>
    </row>
    <row r="576" spans="9:11" x14ac:dyDescent="0.25">
      <c r="I576" s="44"/>
      <c r="J576" s="44"/>
      <c r="K576" s="45"/>
    </row>
    <row r="577" spans="9:11" x14ac:dyDescent="0.25">
      <c r="I577" s="44"/>
      <c r="J577" s="44"/>
      <c r="K577" s="45"/>
    </row>
    <row r="578" spans="9:11" x14ac:dyDescent="0.25">
      <c r="I578" s="44"/>
      <c r="J578" s="44"/>
      <c r="K578" s="45"/>
    </row>
    <row r="579" spans="9:11" x14ac:dyDescent="0.25">
      <c r="I579" s="44"/>
      <c r="J579" s="44"/>
      <c r="K579" s="45"/>
    </row>
    <row r="580" spans="9:11" x14ac:dyDescent="0.25">
      <c r="I580" s="44"/>
      <c r="J580" s="44"/>
      <c r="K580" s="45"/>
    </row>
    <row r="581" spans="9:11" x14ac:dyDescent="0.25">
      <c r="I581" s="44"/>
      <c r="J581" s="44"/>
      <c r="K581" s="45"/>
    </row>
    <row r="582" spans="9:11" x14ac:dyDescent="0.25">
      <c r="I582" s="44"/>
      <c r="J582" s="44"/>
      <c r="K582" s="45"/>
    </row>
    <row r="583" spans="9:11" x14ac:dyDescent="0.25">
      <c r="I583" s="44"/>
      <c r="J583" s="44"/>
      <c r="K583" s="45"/>
    </row>
    <row r="584" spans="9:11" x14ac:dyDescent="0.25">
      <c r="I584" s="44"/>
      <c r="J584" s="44"/>
      <c r="K584" s="45"/>
    </row>
    <row r="585" spans="9:11" x14ac:dyDescent="0.25">
      <c r="I585" s="44"/>
      <c r="J585" s="44"/>
      <c r="K585" s="45"/>
    </row>
    <row r="586" spans="9:11" x14ac:dyDescent="0.25">
      <c r="I586" s="44"/>
      <c r="J586" s="44"/>
      <c r="K586" s="45"/>
    </row>
    <row r="587" spans="9:11" x14ac:dyDescent="0.25">
      <c r="I587" s="44"/>
      <c r="J587" s="44"/>
      <c r="K587" s="45"/>
    </row>
    <row r="588" spans="9:11" x14ac:dyDescent="0.25">
      <c r="I588" s="44"/>
      <c r="J588" s="44"/>
      <c r="K588" s="45"/>
    </row>
    <row r="589" spans="9:11" x14ac:dyDescent="0.25">
      <c r="I589" s="44"/>
      <c r="J589" s="44"/>
      <c r="K589" s="45"/>
    </row>
    <row r="590" spans="9:11" x14ac:dyDescent="0.25">
      <c r="I590" s="44"/>
      <c r="J590" s="44"/>
      <c r="K590" s="45"/>
    </row>
    <row r="591" spans="9:11" x14ac:dyDescent="0.25">
      <c r="I591" s="44"/>
      <c r="J591" s="44"/>
      <c r="K591" s="45"/>
    </row>
    <row r="592" spans="9:11" x14ac:dyDescent="0.25">
      <c r="I592" s="44"/>
      <c r="J592" s="44"/>
      <c r="K592" s="45"/>
    </row>
    <row r="593" spans="9:11" x14ac:dyDescent="0.25">
      <c r="I593" s="44"/>
      <c r="J593" s="44"/>
      <c r="K593" s="45"/>
    </row>
  </sheetData>
  <mergeCells count="1058">
    <mergeCell ref="B1:K1"/>
    <mergeCell ref="H334:H335"/>
    <mergeCell ref="G332:G333"/>
    <mergeCell ref="H332:H333"/>
    <mergeCell ref="H340:H341"/>
    <mergeCell ref="H328:H329"/>
    <mergeCell ref="G338:G339"/>
    <mergeCell ref="H338:H339"/>
    <mergeCell ref="G283:G284"/>
    <mergeCell ref="H281:H282"/>
    <mergeCell ref="H285:H286"/>
    <mergeCell ref="E279:E280"/>
    <mergeCell ref="F281:F282"/>
    <mergeCell ref="H346:H347"/>
    <mergeCell ref="E316:E317"/>
    <mergeCell ref="G314:G315"/>
    <mergeCell ref="H234:H235"/>
    <mergeCell ref="H223:H224"/>
    <mergeCell ref="B314:B315"/>
    <mergeCell ref="G298:G299"/>
    <mergeCell ref="H298:H299"/>
    <mergeCell ref="F318:F319"/>
    <mergeCell ref="H314:H315"/>
    <mergeCell ref="C328:C331"/>
    <mergeCell ref="B320:B321"/>
    <mergeCell ref="C320:C321"/>
    <mergeCell ref="E320:E321"/>
    <mergeCell ref="F320:F321"/>
    <mergeCell ref="B322:B323"/>
    <mergeCell ref="C322:C323"/>
    <mergeCell ref="E322:E323"/>
    <mergeCell ref="B324:B325"/>
    <mergeCell ref="B419:B420"/>
    <mergeCell ref="A366:A367"/>
    <mergeCell ref="G357:G358"/>
    <mergeCell ref="H357:H358"/>
    <mergeCell ref="G344:G347"/>
    <mergeCell ref="A373:A374"/>
    <mergeCell ref="A375:A376"/>
    <mergeCell ref="B373:B392"/>
    <mergeCell ref="B406:B407"/>
    <mergeCell ref="B404:B405"/>
    <mergeCell ref="B402:B403"/>
    <mergeCell ref="F338:F339"/>
    <mergeCell ref="B417:B418"/>
    <mergeCell ref="C417:C418"/>
    <mergeCell ref="H417:H418"/>
    <mergeCell ref="F417:G418"/>
    <mergeCell ref="C255:C256"/>
    <mergeCell ref="C340:C341"/>
    <mergeCell ref="B366:B367"/>
    <mergeCell ref="C366:C367"/>
    <mergeCell ref="B326:B327"/>
    <mergeCell ref="B332:B333"/>
    <mergeCell ref="C324:C325"/>
    <mergeCell ref="E324:E325"/>
    <mergeCell ref="F324:F325"/>
    <mergeCell ref="F322:F323"/>
    <mergeCell ref="C326:C327"/>
    <mergeCell ref="E326:E327"/>
    <mergeCell ref="F326:F327"/>
    <mergeCell ref="B413:B414"/>
    <mergeCell ref="A349:A350"/>
    <mergeCell ref="H402:H403"/>
    <mergeCell ref="E421:E442"/>
    <mergeCell ref="B443:B444"/>
    <mergeCell ref="C443:C444"/>
    <mergeCell ref="F421:G422"/>
    <mergeCell ref="F423:F424"/>
    <mergeCell ref="C421:C442"/>
    <mergeCell ref="B421:B442"/>
    <mergeCell ref="G423:G424"/>
    <mergeCell ref="G425:G426"/>
    <mergeCell ref="F425:F426"/>
    <mergeCell ref="F427:G428"/>
    <mergeCell ref="F429:G430"/>
    <mergeCell ref="F431:G432"/>
    <mergeCell ref="F433:G434"/>
    <mergeCell ref="F435:G436"/>
    <mergeCell ref="F437:G438"/>
    <mergeCell ref="F439:G440"/>
    <mergeCell ref="F413:G414"/>
    <mergeCell ref="A409:A410"/>
    <mergeCell ref="H427:H428"/>
    <mergeCell ref="G377:G378"/>
    <mergeCell ref="C415:C416"/>
    <mergeCell ref="C419:C420"/>
    <mergeCell ref="G389:G390"/>
    <mergeCell ref="G391:G392"/>
    <mergeCell ref="C373:C392"/>
    <mergeCell ref="F373:F392"/>
    <mergeCell ref="E394:E395"/>
    <mergeCell ref="E373:E392"/>
    <mergeCell ref="H373:H392"/>
    <mergeCell ref="E443:E444"/>
    <mergeCell ref="F443:F444"/>
    <mergeCell ref="G443:G444"/>
    <mergeCell ref="H443:H444"/>
    <mergeCell ref="C413:C414"/>
    <mergeCell ref="F404:F405"/>
    <mergeCell ref="F400:F401"/>
    <mergeCell ref="G387:G388"/>
    <mergeCell ref="C402:C403"/>
    <mergeCell ref="E402:E403"/>
    <mergeCell ref="C404:C405"/>
    <mergeCell ref="E404:E405"/>
    <mergeCell ref="C398:C399"/>
    <mergeCell ref="E398:E399"/>
    <mergeCell ref="F398:F399"/>
    <mergeCell ref="G404:G405"/>
    <mergeCell ref="F406:F407"/>
    <mergeCell ref="E411:E420"/>
    <mergeCell ref="F441:G442"/>
    <mergeCell ref="A394:A395"/>
    <mergeCell ref="G373:G374"/>
    <mergeCell ref="H441:H442"/>
    <mergeCell ref="H439:H440"/>
    <mergeCell ref="H437:H438"/>
    <mergeCell ref="H425:H426"/>
    <mergeCell ref="H435:H436"/>
    <mergeCell ref="H433:H434"/>
    <mergeCell ref="H431:H432"/>
    <mergeCell ref="H429:H430"/>
    <mergeCell ref="F411:G412"/>
    <mergeCell ref="H411:H412"/>
    <mergeCell ref="G394:G395"/>
    <mergeCell ref="H394:H395"/>
    <mergeCell ref="H423:H424"/>
    <mergeCell ref="F419:G420"/>
    <mergeCell ref="H415:H416"/>
    <mergeCell ref="B415:B416"/>
    <mergeCell ref="A408:K408"/>
    <mergeCell ref="F415:G416"/>
    <mergeCell ref="H413:H414"/>
    <mergeCell ref="H421:H422"/>
    <mergeCell ref="E406:E407"/>
    <mergeCell ref="C400:C401"/>
    <mergeCell ref="E400:E401"/>
    <mergeCell ref="G406:G407"/>
    <mergeCell ref="B394:B395"/>
    <mergeCell ref="G398:G399"/>
    <mergeCell ref="F394:F395"/>
    <mergeCell ref="A406:A407"/>
    <mergeCell ref="G409:G410"/>
    <mergeCell ref="H409:H410"/>
    <mergeCell ref="C338:C339"/>
    <mergeCell ref="G324:G325"/>
    <mergeCell ref="B328:B331"/>
    <mergeCell ref="E328:E331"/>
    <mergeCell ref="F314:F315"/>
    <mergeCell ref="G375:G376"/>
    <mergeCell ref="G381:G382"/>
    <mergeCell ref="H398:H399"/>
    <mergeCell ref="F402:F403"/>
    <mergeCell ref="G402:G403"/>
    <mergeCell ref="A372:K372"/>
    <mergeCell ref="B400:B401"/>
    <mergeCell ref="B342:B343"/>
    <mergeCell ref="C342:C343"/>
    <mergeCell ref="B344:B347"/>
    <mergeCell ref="C344:C347"/>
    <mergeCell ref="B349:B350"/>
    <mergeCell ref="F344:F347"/>
    <mergeCell ref="C368:C369"/>
    <mergeCell ref="E368:E369"/>
    <mergeCell ref="C349:C350"/>
    <mergeCell ref="G383:G384"/>
    <mergeCell ref="G379:G380"/>
    <mergeCell ref="G385:G386"/>
    <mergeCell ref="A340:A343"/>
    <mergeCell ref="H342:H343"/>
    <mergeCell ref="H344:H345"/>
    <mergeCell ref="E344:E347"/>
    <mergeCell ref="E349:E350"/>
    <mergeCell ref="A396:A397"/>
    <mergeCell ref="B340:B341"/>
    <mergeCell ref="A365:K365"/>
    <mergeCell ref="A344:A345"/>
    <mergeCell ref="A346:A347"/>
    <mergeCell ref="H324:H325"/>
    <mergeCell ref="G326:G327"/>
    <mergeCell ref="H326:H327"/>
    <mergeCell ref="A363:A364"/>
    <mergeCell ref="A314:A315"/>
    <mergeCell ref="G316:G317"/>
    <mergeCell ref="C298:C299"/>
    <mergeCell ref="E298:E299"/>
    <mergeCell ref="B336:B337"/>
    <mergeCell ref="E338:E339"/>
    <mergeCell ref="F340:F341"/>
    <mergeCell ref="G349:G350"/>
    <mergeCell ref="B370:B371"/>
    <mergeCell ref="C370:C371"/>
    <mergeCell ref="E370:E371"/>
    <mergeCell ref="F370:F371"/>
    <mergeCell ref="G351:G352"/>
    <mergeCell ref="G353:G354"/>
    <mergeCell ref="H353:H354"/>
    <mergeCell ref="G355:G356"/>
    <mergeCell ref="H355:H356"/>
    <mergeCell ref="A348:K348"/>
    <mergeCell ref="G342:G343"/>
    <mergeCell ref="B338:B339"/>
    <mergeCell ref="F303:F312"/>
    <mergeCell ref="H322:H323"/>
    <mergeCell ref="H316:H317"/>
    <mergeCell ref="C314:C315"/>
    <mergeCell ref="E314:E315"/>
    <mergeCell ref="G328:G329"/>
    <mergeCell ref="G334:G335"/>
    <mergeCell ref="H320:H321"/>
    <mergeCell ref="H311:H312"/>
    <mergeCell ref="B300:B301"/>
    <mergeCell ref="C300:C301"/>
    <mergeCell ref="E300:E301"/>
    <mergeCell ref="F300:F301"/>
    <mergeCell ref="G300:G301"/>
    <mergeCell ref="A302:K302"/>
    <mergeCell ref="F328:F331"/>
    <mergeCell ref="G330:G331"/>
    <mergeCell ref="H330:H331"/>
    <mergeCell ref="C332:C333"/>
    <mergeCell ref="B334:B335"/>
    <mergeCell ref="C334:C335"/>
    <mergeCell ref="E332:E333"/>
    <mergeCell ref="F332:F333"/>
    <mergeCell ref="F334:F335"/>
    <mergeCell ref="E334:E335"/>
    <mergeCell ref="G320:G321"/>
    <mergeCell ref="F316:F317"/>
    <mergeCell ref="E318:E319"/>
    <mergeCell ref="G322:G323"/>
    <mergeCell ref="C318:C319"/>
    <mergeCell ref="B318:B319"/>
    <mergeCell ref="H303:H304"/>
    <mergeCell ref="A309:A310"/>
    <mergeCell ref="A316:A317"/>
    <mergeCell ref="A313:K313"/>
    <mergeCell ref="P411:P412"/>
    <mergeCell ref="C396:C397"/>
    <mergeCell ref="E396:E397"/>
    <mergeCell ref="F396:F397"/>
    <mergeCell ref="G396:G397"/>
    <mergeCell ref="H396:H397"/>
    <mergeCell ref="G400:G401"/>
    <mergeCell ref="H400:H401"/>
    <mergeCell ref="E366:E367"/>
    <mergeCell ref="F366:F367"/>
    <mergeCell ref="B411:B412"/>
    <mergeCell ref="C411:C412"/>
    <mergeCell ref="B396:B397"/>
    <mergeCell ref="B398:B399"/>
    <mergeCell ref="H368:H369"/>
    <mergeCell ref="H366:H367"/>
    <mergeCell ref="A393:K393"/>
    <mergeCell ref="A411:A420"/>
    <mergeCell ref="A398:A399"/>
    <mergeCell ref="A400:A401"/>
    <mergeCell ref="A402:A403"/>
    <mergeCell ref="C394:C395"/>
    <mergeCell ref="A404:A405"/>
    <mergeCell ref="H419:H420"/>
    <mergeCell ref="B409:B410"/>
    <mergeCell ref="A368:A369"/>
    <mergeCell ref="A370:A371"/>
    <mergeCell ref="G370:G371"/>
    <mergeCell ref="G368:G369"/>
    <mergeCell ref="B368:B369"/>
    <mergeCell ref="C406:C407"/>
    <mergeCell ref="C409:C410"/>
    <mergeCell ref="F368:F369"/>
    <mergeCell ref="G336:G337"/>
    <mergeCell ref="H336:H337"/>
    <mergeCell ref="A324:A327"/>
    <mergeCell ref="A328:A339"/>
    <mergeCell ref="C336:C337"/>
    <mergeCell ref="E409:E410"/>
    <mergeCell ref="F409:F410"/>
    <mergeCell ref="H404:H405"/>
    <mergeCell ref="H406:H407"/>
    <mergeCell ref="E340:E341"/>
    <mergeCell ref="G340:G341"/>
    <mergeCell ref="F342:F343"/>
    <mergeCell ref="G366:G367"/>
    <mergeCell ref="G359:G360"/>
    <mergeCell ref="H359:H360"/>
    <mergeCell ref="G361:G362"/>
    <mergeCell ref="H361:H362"/>
    <mergeCell ref="G363:G364"/>
    <mergeCell ref="H363:H364"/>
    <mergeCell ref="B351:B364"/>
    <mergeCell ref="C351:C364"/>
    <mergeCell ref="E351:E364"/>
    <mergeCell ref="H351:H352"/>
    <mergeCell ref="A359:A361"/>
    <mergeCell ref="F349:F350"/>
    <mergeCell ref="F351:F364"/>
    <mergeCell ref="H349:H350"/>
    <mergeCell ref="E342:E343"/>
    <mergeCell ref="H370:H371"/>
    <mergeCell ref="E336:E337"/>
    <mergeCell ref="F336:F337"/>
    <mergeCell ref="A291:K291"/>
    <mergeCell ref="F279:F280"/>
    <mergeCell ref="B239:B240"/>
    <mergeCell ref="C239:C240"/>
    <mergeCell ref="H283:H284"/>
    <mergeCell ref="A247:A248"/>
    <mergeCell ref="H215:H216"/>
    <mergeCell ref="A229:K229"/>
    <mergeCell ref="A238:K238"/>
    <mergeCell ref="A267:K267"/>
    <mergeCell ref="H230:H231"/>
    <mergeCell ref="B279:B280"/>
    <mergeCell ref="H251:H252"/>
    <mergeCell ref="H253:H254"/>
    <mergeCell ref="H232:H233"/>
    <mergeCell ref="A239:A240"/>
    <mergeCell ref="F285:F286"/>
    <mergeCell ref="B247:B248"/>
    <mergeCell ref="G279:G280"/>
    <mergeCell ref="B255:B256"/>
    <mergeCell ref="A287:A288"/>
    <mergeCell ref="C247:C248"/>
    <mergeCell ref="E247:E248"/>
    <mergeCell ref="A261:A262"/>
    <mergeCell ref="G261:G262"/>
    <mergeCell ref="E249:E250"/>
    <mergeCell ref="F261:F262"/>
    <mergeCell ref="E255:E256"/>
    <mergeCell ref="H287:H288"/>
    <mergeCell ref="H270:H271"/>
    <mergeCell ref="H249:H250"/>
    <mergeCell ref="G265:G266"/>
    <mergeCell ref="E273:E276"/>
    <mergeCell ref="B273:B276"/>
    <mergeCell ref="E281:E282"/>
    <mergeCell ref="B287:B288"/>
    <mergeCell ref="C287:C288"/>
    <mergeCell ref="A198:A199"/>
    <mergeCell ref="G211:G212"/>
    <mergeCell ref="C289:C290"/>
    <mergeCell ref="G277:G278"/>
    <mergeCell ref="C268:C271"/>
    <mergeCell ref="E211:E212"/>
    <mergeCell ref="A209:A210"/>
    <mergeCell ref="A211:A212"/>
    <mergeCell ref="A213:A224"/>
    <mergeCell ref="A207:A208"/>
    <mergeCell ref="F268:F271"/>
    <mergeCell ref="F287:F288"/>
    <mergeCell ref="G287:G288"/>
    <mergeCell ref="F241:F242"/>
    <mergeCell ref="A241:A242"/>
    <mergeCell ref="B241:B242"/>
    <mergeCell ref="A263:A266"/>
    <mergeCell ref="B289:B290"/>
    <mergeCell ref="F247:F248"/>
    <mergeCell ref="G247:G248"/>
    <mergeCell ref="A289:A290"/>
    <mergeCell ref="E287:E288"/>
    <mergeCell ref="G154:G155"/>
    <mergeCell ref="A167:A168"/>
    <mergeCell ref="A169:A170"/>
    <mergeCell ref="A181:A182"/>
    <mergeCell ref="A163:A164"/>
    <mergeCell ref="A165:A166"/>
    <mergeCell ref="G171:G172"/>
    <mergeCell ref="G183:G184"/>
    <mergeCell ref="E186:E187"/>
    <mergeCell ref="F243:F246"/>
    <mergeCell ref="F263:F264"/>
    <mergeCell ref="F249:F250"/>
    <mergeCell ref="A243:A246"/>
    <mergeCell ref="A255:A256"/>
    <mergeCell ref="G285:G286"/>
    <mergeCell ref="B285:B286"/>
    <mergeCell ref="B268:B271"/>
    <mergeCell ref="G270:G271"/>
    <mergeCell ref="C273:C276"/>
    <mergeCell ref="A194:A195"/>
    <mergeCell ref="F200:F201"/>
    <mergeCell ref="B196:B197"/>
    <mergeCell ref="G192:G193"/>
    <mergeCell ref="F192:F193"/>
    <mergeCell ref="A196:A197"/>
    <mergeCell ref="C204:C205"/>
    <mergeCell ref="E196:E197"/>
    <mergeCell ref="C196:C197"/>
    <mergeCell ref="E202:E203"/>
    <mergeCell ref="F202:F203"/>
    <mergeCell ref="A225:A226"/>
    <mergeCell ref="C213:C224"/>
    <mergeCell ref="A183:A184"/>
    <mergeCell ref="C186:C187"/>
    <mergeCell ref="E132:E135"/>
    <mergeCell ref="A148:A149"/>
    <mergeCell ref="E144:E147"/>
    <mergeCell ref="F157:F158"/>
    <mergeCell ref="A132:A135"/>
    <mergeCell ref="A136:A137"/>
    <mergeCell ref="A157:A158"/>
    <mergeCell ref="B136:B137"/>
    <mergeCell ref="A140:A141"/>
    <mergeCell ref="E177:E178"/>
    <mergeCell ref="E171:E176"/>
    <mergeCell ref="B171:B176"/>
    <mergeCell ref="C171:C176"/>
    <mergeCell ref="A144:A147"/>
    <mergeCell ref="A161:A162"/>
    <mergeCell ref="A159:A160"/>
    <mergeCell ref="C179:C180"/>
    <mergeCell ref="A86:A87"/>
    <mergeCell ref="A106:A107"/>
    <mergeCell ref="A88:A91"/>
    <mergeCell ref="A126:A127"/>
    <mergeCell ref="A128:A129"/>
    <mergeCell ref="A130:A131"/>
    <mergeCell ref="E122:E123"/>
    <mergeCell ref="A114:A117"/>
    <mergeCell ref="A120:A121"/>
    <mergeCell ref="A122:A123"/>
    <mergeCell ref="A124:A125"/>
    <mergeCell ref="E124:E125"/>
    <mergeCell ref="F130:F131"/>
    <mergeCell ref="G138:G139"/>
    <mergeCell ref="G130:G131"/>
    <mergeCell ref="F138:F139"/>
    <mergeCell ref="G148:G149"/>
    <mergeCell ref="H100:H101"/>
    <mergeCell ref="H96:H97"/>
    <mergeCell ref="F74:F77"/>
    <mergeCell ref="E188:E189"/>
    <mergeCell ref="G200:G201"/>
    <mergeCell ref="B183:B184"/>
    <mergeCell ref="C183:C184"/>
    <mergeCell ref="E183:E184"/>
    <mergeCell ref="C241:C242"/>
    <mergeCell ref="G239:G240"/>
    <mergeCell ref="B207:B208"/>
    <mergeCell ref="A192:A193"/>
    <mergeCell ref="H126:H127"/>
    <mergeCell ref="H86:H87"/>
    <mergeCell ref="H90:H91"/>
    <mergeCell ref="H72:H73"/>
    <mergeCell ref="F94:F97"/>
    <mergeCell ref="F102:F103"/>
    <mergeCell ref="B106:B107"/>
    <mergeCell ref="C106:C107"/>
    <mergeCell ref="E128:E129"/>
    <mergeCell ref="G152:G153"/>
    <mergeCell ref="C161:C162"/>
    <mergeCell ref="C136:C137"/>
    <mergeCell ref="B150:B151"/>
    <mergeCell ref="B138:B139"/>
    <mergeCell ref="C138:C139"/>
    <mergeCell ref="E138:E139"/>
    <mergeCell ref="E130:E131"/>
    <mergeCell ref="B120:B121"/>
    <mergeCell ref="B148:B149"/>
    <mergeCell ref="B179:B180"/>
    <mergeCell ref="I2:I3"/>
    <mergeCell ref="J2:K2"/>
    <mergeCell ref="B32:B33"/>
    <mergeCell ref="A32:A33"/>
    <mergeCell ref="A41:A56"/>
    <mergeCell ref="A64:A65"/>
    <mergeCell ref="A66:A67"/>
    <mergeCell ref="A68:A69"/>
    <mergeCell ref="A70:A71"/>
    <mergeCell ref="G23:G24"/>
    <mergeCell ref="H23:H24"/>
    <mergeCell ref="H25:H26"/>
    <mergeCell ref="A34:K34"/>
    <mergeCell ref="A78:A79"/>
    <mergeCell ref="A82:A83"/>
    <mergeCell ref="C68:C69"/>
    <mergeCell ref="B68:B69"/>
    <mergeCell ref="E78:E79"/>
    <mergeCell ref="B82:B83"/>
    <mergeCell ref="C82:C83"/>
    <mergeCell ref="E82:E83"/>
    <mergeCell ref="A80:A81"/>
    <mergeCell ref="G45:G46"/>
    <mergeCell ref="A35:A36"/>
    <mergeCell ref="A37:A40"/>
    <mergeCell ref="C70:C71"/>
    <mergeCell ref="E70:E71"/>
    <mergeCell ref="B70:B71"/>
    <mergeCell ref="C32:C33"/>
    <mergeCell ref="E32:E33"/>
    <mergeCell ref="F32:F33"/>
    <mergeCell ref="G32:G33"/>
    <mergeCell ref="A2:A3"/>
    <mergeCell ref="A4:K4"/>
    <mergeCell ref="A5:A8"/>
    <mergeCell ref="A63:K63"/>
    <mergeCell ref="G11:G12"/>
    <mergeCell ref="G13:G14"/>
    <mergeCell ref="A74:A75"/>
    <mergeCell ref="A102:A103"/>
    <mergeCell ref="H43:H44"/>
    <mergeCell ref="H106:H107"/>
    <mergeCell ref="C108:C109"/>
    <mergeCell ref="H64:H65"/>
    <mergeCell ref="B37:B40"/>
    <mergeCell ref="C37:C40"/>
    <mergeCell ref="C94:C97"/>
    <mergeCell ref="B94:B97"/>
    <mergeCell ref="C98:C101"/>
    <mergeCell ref="A72:A73"/>
    <mergeCell ref="E68:E69"/>
    <mergeCell ref="B72:B73"/>
    <mergeCell ref="G108:G109"/>
    <mergeCell ref="B2:D2"/>
    <mergeCell ref="E2:E3"/>
    <mergeCell ref="F2:G2"/>
    <mergeCell ref="H2:H3"/>
    <mergeCell ref="C35:C36"/>
    <mergeCell ref="E88:E91"/>
    <mergeCell ref="F88:F91"/>
    <mergeCell ref="G41:G42"/>
    <mergeCell ref="E64:E65"/>
    <mergeCell ref="B98:B101"/>
    <mergeCell ref="H102:H103"/>
    <mergeCell ref="E5:E8"/>
    <mergeCell ref="B5:B8"/>
    <mergeCell ref="C5:C8"/>
    <mergeCell ref="F5:F8"/>
    <mergeCell ref="G5:G8"/>
    <mergeCell ref="H5:H6"/>
    <mergeCell ref="H7:H8"/>
    <mergeCell ref="A31:K31"/>
    <mergeCell ref="H108:H109"/>
    <mergeCell ref="E9:E28"/>
    <mergeCell ref="H11:H12"/>
    <mergeCell ref="F70:F71"/>
    <mergeCell ref="G70:G71"/>
    <mergeCell ref="C41:C62"/>
    <mergeCell ref="G49:G50"/>
    <mergeCell ref="A110:A111"/>
    <mergeCell ref="A112:A113"/>
    <mergeCell ref="A92:A93"/>
    <mergeCell ref="A108:A109"/>
    <mergeCell ref="H70:H71"/>
    <mergeCell ref="H76:H77"/>
    <mergeCell ref="E80:E81"/>
    <mergeCell ref="F80:F81"/>
    <mergeCell ref="F112:F113"/>
    <mergeCell ref="G76:G77"/>
    <mergeCell ref="E74:E77"/>
    <mergeCell ref="C112:C113"/>
    <mergeCell ref="B88:B91"/>
    <mergeCell ref="C110:C111"/>
    <mergeCell ref="E112:E113"/>
    <mergeCell ref="G74:G75"/>
    <mergeCell ref="H74:H75"/>
    <mergeCell ref="E179:E180"/>
    <mergeCell ref="F179:F180"/>
    <mergeCell ref="G106:G107"/>
    <mergeCell ref="F108:F109"/>
    <mergeCell ref="H104:H105"/>
    <mergeCell ref="G157:G158"/>
    <mergeCell ref="C157:C158"/>
    <mergeCell ref="H148:H149"/>
    <mergeCell ref="H169:H170"/>
    <mergeCell ref="F169:F170"/>
    <mergeCell ref="B132:B135"/>
    <mergeCell ref="C132:C135"/>
    <mergeCell ref="C126:C127"/>
    <mergeCell ref="E126:E127"/>
    <mergeCell ref="C114:C119"/>
    <mergeCell ref="E114:E119"/>
    <mergeCell ref="F114:F119"/>
    <mergeCell ref="G118:G119"/>
    <mergeCell ref="B130:B131"/>
    <mergeCell ref="B122:B123"/>
    <mergeCell ref="H118:H119"/>
    <mergeCell ref="B161:B162"/>
    <mergeCell ref="E163:E164"/>
    <mergeCell ref="F120:F121"/>
    <mergeCell ref="G120:G121"/>
    <mergeCell ref="G140:G141"/>
    <mergeCell ref="G134:G135"/>
    <mergeCell ref="B152:B153"/>
    <mergeCell ref="E150:E151"/>
    <mergeCell ref="G122:G123"/>
    <mergeCell ref="G167:G168"/>
    <mergeCell ref="B165:B166"/>
    <mergeCell ref="H130:H131"/>
    <mergeCell ref="C124:C125"/>
    <mergeCell ref="F124:F125"/>
    <mergeCell ref="F128:F129"/>
    <mergeCell ref="C159:C160"/>
    <mergeCell ref="C122:C123"/>
    <mergeCell ref="B126:B127"/>
    <mergeCell ref="B124:B125"/>
    <mergeCell ref="H140:H141"/>
    <mergeCell ref="H144:H145"/>
    <mergeCell ref="H146:H147"/>
    <mergeCell ref="F126:F127"/>
    <mergeCell ref="G126:G127"/>
    <mergeCell ref="H132:H135"/>
    <mergeCell ref="C207:C208"/>
    <mergeCell ref="E207:E208"/>
    <mergeCell ref="E200:E201"/>
    <mergeCell ref="C200:C201"/>
    <mergeCell ref="E204:E205"/>
    <mergeCell ref="F204:F205"/>
    <mergeCell ref="G204:G205"/>
    <mergeCell ref="C177:C178"/>
    <mergeCell ref="F183:F184"/>
    <mergeCell ref="H179:H180"/>
    <mergeCell ref="H122:H123"/>
    <mergeCell ref="G136:G137"/>
    <mergeCell ref="B163:B164"/>
    <mergeCell ref="B181:B182"/>
    <mergeCell ref="F186:F187"/>
    <mergeCell ref="C181:C182"/>
    <mergeCell ref="E181:E182"/>
    <mergeCell ref="B186:B187"/>
    <mergeCell ref="B251:B254"/>
    <mergeCell ref="H221:H222"/>
    <mergeCell ref="G223:G224"/>
    <mergeCell ref="C230:C233"/>
    <mergeCell ref="B234:B237"/>
    <mergeCell ref="B202:B203"/>
    <mergeCell ref="C202:C203"/>
    <mergeCell ref="F239:F240"/>
    <mergeCell ref="E239:E240"/>
    <mergeCell ref="G221:G222"/>
    <mergeCell ref="F211:F212"/>
    <mergeCell ref="H247:H248"/>
    <mergeCell ref="A200:A201"/>
    <mergeCell ref="A204:A205"/>
    <mergeCell ref="A206:K206"/>
    <mergeCell ref="F251:F254"/>
    <mergeCell ref="E251:E254"/>
    <mergeCell ref="G251:G254"/>
    <mergeCell ref="G207:G208"/>
    <mergeCell ref="F225:F226"/>
    <mergeCell ref="G225:G226"/>
    <mergeCell ref="B213:B224"/>
    <mergeCell ref="B227:B228"/>
    <mergeCell ref="C227:C228"/>
    <mergeCell ref="B200:B201"/>
    <mergeCell ref="E227:E228"/>
    <mergeCell ref="F227:F228"/>
    <mergeCell ref="A251:A254"/>
    <mergeCell ref="A230:A233"/>
    <mergeCell ref="G217:G218"/>
    <mergeCell ref="B209:B210"/>
    <mergeCell ref="A227:A228"/>
    <mergeCell ref="A292:A295"/>
    <mergeCell ref="A311:A312"/>
    <mergeCell ref="G292:G293"/>
    <mergeCell ref="G311:G312"/>
    <mergeCell ref="A300:A301"/>
    <mergeCell ref="A322:A323"/>
    <mergeCell ref="A320:A321"/>
    <mergeCell ref="F298:F299"/>
    <mergeCell ref="B303:B312"/>
    <mergeCell ref="G318:G319"/>
    <mergeCell ref="H300:H301"/>
    <mergeCell ref="A318:A319"/>
    <mergeCell ref="B316:B317"/>
    <mergeCell ref="C316:C317"/>
    <mergeCell ref="H305:H306"/>
    <mergeCell ref="G309:G310"/>
    <mergeCell ref="H309:H310"/>
    <mergeCell ref="G294:G295"/>
    <mergeCell ref="E303:E312"/>
    <mergeCell ref="G305:G306"/>
    <mergeCell ref="B298:B299"/>
    <mergeCell ref="H318:H319"/>
    <mergeCell ref="H307:H308"/>
    <mergeCell ref="C303:C312"/>
    <mergeCell ref="G303:G304"/>
    <mergeCell ref="G307:G308"/>
    <mergeCell ref="F292:F297"/>
    <mergeCell ref="E292:E297"/>
    <mergeCell ref="G296:G297"/>
    <mergeCell ref="C292:C297"/>
    <mergeCell ref="B292:B297"/>
    <mergeCell ref="H292:H297"/>
    <mergeCell ref="A279:A280"/>
    <mergeCell ref="A281:A282"/>
    <mergeCell ref="C283:C284"/>
    <mergeCell ref="A257:A258"/>
    <mergeCell ref="H257:H258"/>
    <mergeCell ref="B283:B284"/>
    <mergeCell ref="H289:H290"/>
    <mergeCell ref="F273:F276"/>
    <mergeCell ref="G273:G276"/>
    <mergeCell ref="C277:C278"/>
    <mergeCell ref="C285:C286"/>
    <mergeCell ref="E285:E286"/>
    <mergeCell ref="F289:F290"/>
    <mergeCell ref="G289:G290"/>
    <mergeCell ref="A277:A278"/>
    <mergeCell ref="E277:E278"/>
    <mergeCell ref="F277:F278"/>
    <mergeCell ref="H273:H274"/>
    <mergeCell ref="A283:A284"/>
    <mergeCell ref="F283:F284"/>
    <mergeCell ref="A285:A286"/>
    <mergeCell ref="B281:B282"/>
    <mergeCell ref="E289:E290"/>
    <mergeCell ref="F257:F260"/>
    <mergeCell ref="G257:G260"/>
    <mergeCell ref="E283:E284"/>
    <mergeCell ref="G268:G269"/>
    <mergeCell ref="G263:G264"/>
    <mergeCell ref="H279:H280"/>
    <mergeCell ref="H259:H260"/>
    <mergeCell ref="B277:B278"/>
    <mergeCell ref="E268:E271"/>
    <mergeCell ref="H277:H278"/>
    <mergeCell ref="B225:B226"/>
    <mergeCell ref="E209:E210"/>
    <mergeCell ref="F209:F210"/>
    <mergeCell ref="G209:G210"/>
    <mergeCell ref="F188:F189"/>
    <mergeCell ref="G188:G189"/>
    <mergeCell ref="F190:F191"/>
    <mergeCell ref="H190:H191"/>
    <mergeCell ref="E148:E149"/>
    <mergeCell ref="F148:F149"/>
    <mergeCell ref="G144:G147"/>
    <mergeCell ref="F198:F199"/>
    <mergeCell ref="B230:B233"/>
    <mergeCell ref="A259:A260"/>
    <mergeCell ref="E257:E266"/>
    <mergeCell ref="C257:C266"/>
    <mergeCell ref="B257:B266"/>
    <mergeCell ref="H225:H226"/>
    <mergeCell ref="H211:H212"/>
    <mergeCell ref="E213:E224"/>
    <mergeCell ref="F213:F224"/>
    <mergeCell ref="G213:G214"/>
    <mergeCell ref="H213:H214"/>
    <mergeCell ref="G215:G216"/>
    <mergeCell ref="C251:C254"/>
    <mergeCell ref="F234:F237"/>
    <mergeCell ref="E241:E242"/>
    <mergeCell ref="H192:H193"/>
    <mergeCell ref="G181:G182"/>
    <mergeCell ref="A202:A203"/>
    <mergeCell ref="A234:A237"/>
    <mergeCell ref="B188:B189"/>
    <mergeCell ref="G179:G180"/>
    <mergeCell ref="B169:B170"/>
    <mergeCell ref="E167:E168"/>
    <mergeCell ref="F167:F168"/>
    <mergeCell ref="C211:C212"/>
    <mergeCell ref="B140:B143"/>
    <mergeCell ref="E190:E191"/>
    <mergeCell ref="B177:B178"/>
    <mergeCell ref="C279:C280"/>
    <mergeCell ref="C281:C282"/>
    <mergeCell ref="G281:G282"/>
    <mergeCell ref="E140:E143"/>
    <mergeCell ref="F140:F143"/>
    <mergeCell ref="F181:F182"/>
    <mergeCell ref="F194:F195"/>
    <mergeCell ref="G194:G195"/>
    <mergeCell ref="A272:K272"/>
    <mergeCell ref="A273:A276"/>
    <mergeCell ref="E230:E233"/>
    <mergeCell ref="F230:F233"/>
    <mergeCell ref="G230:G233"/>
    <mergeCell ref="B243:B246"/>
    <mergeCell ref="C243:C246"/>
    <mergeCell ref="E243:E246"/>
    <mergeCell ref="E194:E195"/>
    <mergeCell ref="F196:F197"/>
    <mergeCell ref="G196:G197"/>
    <mergeCell ref="H196:H197"/>
    <mergeCell ref="H204:H205"/>
    <mergeCell ref="B198:B199"/>
    <mergeCell ref="C198:C199"/>
    <mergeCell ref="E198:E199"/>
    <mergeCell ref="C249:C250"/>
    <mergeCell ref="B249:B250"/>
    <mergeCell ref="G249:G250"/>
    <mergeCell ref="G243:G244"/>
    <mergeCell ref="G236:G237"/>
    <mergeCell ref="H236:H237"/>
    <mergeCell ref="E234:E237"/>
    <mergeCell ref="H217:H218"/>
    <mergeCell ref="G219:G220"/>
    <mergeCell ref="H219:H220"/>
    <mergeCell ref="B211:B212"/>
    <mergeCell ref="C234:C237"/>
    <mergeCell ref="H227:H228"/>
    <mergeCell ref="G234:G235"/>
    <mergeCell ref="H198:H199"/>
    <mergeCell ref="B194:B195"/>
    <mergeCell ref="C225:C226"/>
    <mergeCell ref="E225:E226"/>
    <mergeCell ref="G198:G199"/>
    <mergeCell ref="G245:G246"/>
    <mergeCell ref="C209:C210"/>
    <mergeCell ref="G227:G228"/>
    <mergeCell ref="F207:F208"/>
    <mergeCell ref="H239:H240"/>
    <mergeCell ref="H136:H137"/>
    <mergeCell ref="C167:C168"/>
    <mergeCell ref="E169:E170"/>
    <mergeCell ref="E152:E153"/>
    <mergeCell ref="H154:H155"/>
    <mergeCell ref="H171:H172"/>
    <mergeCell ref="H173:H174"/>
    <mergeCell ref="C169:C170"/>
    <mergeCell ref="G165:G166"/>
    <mergeCell ref="G159:G160"/>
    <mergeCell ref="G142:G143"/>
    <mergeCell ref="F171:F176"/>
    <mergeCell ref="G173:G174"/>
    <mergeCell ref="G175:G176"/>
    <mergeCell ref="C148:C149"/>
    <mergeCell ref="C152:C153"/>
    <mergeCell ref="A156:K156"/>
    <mergeCell ref="F150:F151"/>
    <mergeCell ref="C140:C143"/>
    <mergeCell ref="H152:H153"/>
    <mergeCell ref="H138:H139"/>
    <mergeCell ref="F165:F166"/>
    <mergeCell ref="B154:B155"/>
    <mergeCell ref="C154:C155"/>
    <mergeCell ref="E154:E155"/>
    <mergeCell ref="B157:B158"/>
    <mergeCell ref="F163:F164"/>
    <mergeCell ref="G163:G164"/>
    <mergeCell ref="C165:C166"/>
    <mergeCell ref="E165:E166"/>
    <mergeCell ref="E157:E158"/>
    <mergeCell ref="B167:B168"/>
    <mergeCell ref="H263:H264"/>
    <mergeCell ref="G255:G256"/>
    <mergeCell ref="H243:H246"/>
    <mergeCell ref="H241:H242"/>
    <mergeCell ref="H261:H262"/>
    <mergeCell ref="G169:G170"/>
    <mergeCell ref="H275:H276"/>
    <mergeCell ref="H268:H269"/>
    <mergeCell ref="F265:F266"/>
    <mergeCell ref="G241:G242"/>
    <mergeCell ref="F255:F256"/>
    <mergeCell ref="H255:H256"/>
    <mergeCell ref="H265:H266"/>
    <mergeCell ref="H181:H182"/>
    <mergeCell ref="G202:G203"/>
    <mergeCell ref="H159:H160"/>
    <mergeCell ref="H157:H158"/>
    <mergeCell ref="H161:H162"/>
    <mergeCell ref="H165:H166"/>
    <mergeCell ref="H186:H187"/>
    <mergeCell ref="H183:H184"/>
    <mergeCell ref="H207:H208"/>
    <mergeCell ref="H194:H195"/>
    <mergeCell ref="H175:H176"/>
    <mergeCell ref="F177:F178"/>
    <mergeCell ref="G177:G178"/>
    <mergeCell ref="H167:H168"/>
    <mergeCell ref="H163:H164"/>
    <mergeCell ref="G186:G187"/>
    <mergeCell ref="H80:H81"/>
    <mergeCell ref="H92:H93"/>
    <mergeCell ref="H128:H129"/>
    <mergeCell ref="F161:F162"/>
    <mergeCell ref="F159:F160"/>
    <mergeCell ref="F152:F153"/>
    <mergeCell ref="E136:E137"/>
    <mergeCell ref="B64:B65"/>
    <mergeCell ref="G66:G67"/>
    <mergeCell ref="G55:G56"/>
    <mergeCell ref="H27:H28"/>
    <mergeCell ref="F9:F28"/>
    <mergeCell ref="H59:H60"/>
    <mergeCell ref="G59:G60"/>
    <mergeCell ref="G61:G62"/>
    <mergeCell ref="H53:H54"/>
    <mergeCell ref="B41:B62"/>
    <mergeCell ref="F66:F67"/>
    <mergeCell ref="C66:C67"/>
    <mergeCell ref="E66:E67"/>
    <mergeCell ref="H41:H42"/>
    <mergeCell ref="G47:G48"/>
    <mergeCell ref="H17:H18"/>
    <mergeCell ref="G17:G18"/>
    <mergeCell ref="H19:H20"/>
    <mergeCell ref="F64:F65"/>
    <mergeCell ref="G64:G65"/>
    <mergeCell ref="H47:H48"/>
    <mergeCell ref="G51:G52"/>
    <mergeCell ref="H66:H67"/>
    <mergeCell ref="F37:F40"/>
    <mergeCell ref="G29:G30"/>
    <mergeCell ref="C64:C65"/>
    <mergeCell ref="G78:G79"/>
    <mergeCell ref="H39:H40"/>
    <mergeCell ref="G37:G40"/>
    <mergeCell ref="G35:G36"/>
    <mergeCell ref="H35:H36"/>
    <mergeCell ref="G57:G58"/>
    <mergeCell ref="B35:B36"/>
    <mergeCell ref="G53:G54"/>
    <mergeCell ref="H21:H22"/>
    <mergeCell ref="H51:H52"/>
    <mergeCell ref="F35:F36"/>
    <mergeCell ref="G9:G10"/>
    <mergeCell ref="H9:H10"/>
    <mergeCell ref="H29:H30"/>
    <mergeCell ref="G27:G28"/>
    <mergeCell ref="H13:H14"/>
    <mergeCell ref="G15:G16"/>
    <mergeCell ref="H15:H16"/>
    <mergeCell ref="B9:B28"/>
    <mergeCell ref="C9:C28"/>
    <mergeCell ref="H45:H46"/>
    <mergeCell ref="G19:G20"/>
    <mergeCell ref="G21:G22"/>
    <mergeCell ref="H55:H56"/>
    <mergeCell ref="H78:H79"/>
    <mergeCell ref="H32:H33"/>
    <mergeCell ref="G25:G26"/>
    <mergeCell ref="H37:H38"/>
    <mergeCell ref="C78:C79"/>
    <mergeCell ref="F72:F73"/>
    <mergeCell ref="E41:E62"/>
    <mergeCell ref="F41:F62"/>
    <mergeCell ref="H57:H58"/>
    <mergeCell ref="C88:C91"/>
    <mergeCell ref="G43:G44"/>
    <mergeCell ref="F68:F69"/>
    <mergeCell ref="B66:B67"/>
    <mergeCell ref="B78:B79"/>
    <mergeCell ref="C72:C73"/>
    <mergeCell ref="E72:E73"/>
    <mergeCell ref="G110:G111"/>
    <mergeCell ref="F104:F105"/>
    <mergeCell ref="G88:G91"/>
    <mergeCell ref="A76:A77"/>
    <mergeCell ref="E106:E107"/>
    <mergeCell ref="C104:C105"/>
    <mergeCell ref="E104:E105"/>
    <mergeCell ref="A104:A105"/>
    <mergeCell ref="H61:H62"/>
    <mergeCell ref="H98:H99"/>
    <mergeCell ref="G100:G101"/>
    <mergeCell ref="G96:G97"/>
    <mergeCell ref="G94:G95"/>
    <mergeCell ref="H94:H95"/>
    <mergeCell ref="B74:B77"/>
    <mergeCell ref="C74:C77"/>
    <mergeCell ref="B80:B81"/>
    <mergeCell ref="C80:C81"/>
    <mergeCell ref="G92:G93"/>
    <mergeCell ref="G80:G81"/>
    <mergeCell ref="G102:G103"/>
    <mergeCell ref="B102:B103"/>
    <mergeCell ref="A29:A30"/>
    <mergeCell ref="B29:B30"/>
    <mergeCell ref="C29:C30"/>
    <mergeCell ref="E29:E30"/>
    <mergeCell ref="F29:F30"/>
    <mergeCell ref="G116:G117"/>
    <mergeCell ref="H116:H117"/>
    <mergeCell ref="F78:F79"/>
    <mergeCell ref="G68:G69"/>
    <mergeCell ref="F82:F83"/>
    <mergeCell ref="G82:G83"/>
    <mergeCell ref="H82:H83"/>
    <mergeCell ref="H68:H69"/>
    <mergeCell ref="E37:E40"/>
    <mergeCell ref="E35:E36"/>
    <mergeCell ref="A84:A85"/>
    <mergeCell ref="G84:G85"/>
    <mergeCell ref="H84:H85"/>
    <mergeCell ref="G86:G87"/>
    <mergeCell ref="B84:B87"/>
    <mergeCell ref="C84:C87"/>
    <mergeCell ref="E84:E87"/>
    <mergeCell ref="G72:G73"/>
    <mergeCell ref="A98:A101"/>
    <mergeCell ref="H49:H50"/>
    <mergeCell ref="G114:G115"/>
    <mergeCell ref="H114:H115"/>
    <mergeCell ref="E98:E101"/>
    <mergeCell ref="F98:F101"/>
    <mergeCell ref="G98:G99"/>
    <mergeCell ref="H110:H111"/>
    <mergeCell ref="F110:F111"/>
    <mergeCell ref="F122:F123"/>
    <mergeCell ref="F106:F107"/>
    <mergeCell ref="H177:H178"/>
    <mergeCell ref="H209:H210"/>
    <mergeCell ref="C188:C189"/>
    <mergeCell ref="F144:F147"/>
    <mergeCell ref="H202:H203"/>
    <mergeCell ref="B204:B205"/>
    <mergeCell ref="H120:H121"/>
    <mergeCell ref="C120:C121"/>
    <mergeCell ref="C102:C103"/>
    <mergeCell ref="E102:E103"/>
    <mergeCell ref="C192:C193"/>
    <mergeCell ref="C163:C164"/>
    <mergeCell ref="B159:B160"/>
    <mergeCell ref="B114:B119"/>
    <mergeCell ref="C194:C195"/>
    <mergeCell ref="H200:H201"/>
    <mergeCell ref="G190:G191"/>
    <mergeCell ref="H188:H189"/>
    <mergeCell ref="B192:B193"/>
    <mergeCell ref="E159:E160"/>
    <mergeCell ref="G161:G162"/>
    <mergeCell ref="H112:H113"/>
    <mergeCell ref="G112:G113"/>
    <mergeCell ref="G104:G105"/>
    <mergeCell ref="B104:B105"/>
    <mergeCell ref="H142:H143"/>
    <mergeCell ref="F136:F137"/>
    <mergeCell ref="H150:H151"/>
    <mergeCell ref="G150:G151"/>
    <mergeCell ref="E161:E162"/>
    <mergeCell ref="G128:G129"/>
    <mergeCell ref="E92:E93"/>
    <mergeCell ref="B108:B109"/>
    <mergeCell ref="F132:F135"/>
    <mergeCell ref="E120:E121"/>
    <mergeCell ref="F84:F87"/>
    <mergeCell ref="A185:K185"/>
    <mergeCell ref="A186:A187"/>
    <mergeCell ref="A188:A189"/>
    <mergeCell ref="A190:A191"/>
    <mergeCell ref="E192:E193"/>
    <mergeCell ref="F154:F155"/>
    <mergeCell ref="H88:H89"/>
    <mergeCell ref="B144:B147"/>
    <mergeCell ref="C144:C147"/>
    <mergeCell ref="B112:B113"/>
    <mergeCell ref="E94:E97"/>
    <mergeCell ref="B128:B129"/>
    <mergeCell ref="E110:E111"/>
    <mergeCell ref="C150:C151"/>
    <mergeCell ref="B110:B111"/>
    <mergeCell ref="C130:C131"/>
    <mergeCell ref="C128:C129"/>
    <mergeCell ref="E108:E109"/>
    <mergeCell ref="B190:B191"/>
    <mergeCell ref="C190:C191"/>
    <mergeCell ref="B92:B93"/>
    <mergeCell ref="C92:C93"/>
    <mergeCell ref="F92:F93"/>
    <mergeCell ref="G124:G125"/>
    <mergeCell ref="H124:H125"/>
    <mergeCell ref="G132:G133"/>
  </mergeCells>
  <printOptions horizontalCentered="1"/>
  <pageMargins left="0.31496062992125984" right="0.31496062992125984" top="0.15748031496062992" bottom="0.15748031496062992" header="0.31496062992125984" footer="0.31496062992125984"/>
  <pageSetup paperSize="9" scale="72" fitToHeight="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041"/>
  <sheetViews>
    <sheetView topLeftCell="B1" zoomScale="103" zoomScaleNormal="103" zoomScaleSheetLayoutView="130" workbookViewId="0">
      <pane ySplit="3" topLeftCell="A97" activePane="bottomLeft" state="frozen"/>
      <selection pane="bottomLeft" activeCell="H245" sqref="H245:H248"/>
    </sheetView>
  </sheetViews>
  <sheetFormatPr defaultColWidth="9.140625" defaultRowHeight="15" x14ac:dyDescent="0.25"/>
  <cols>
    <col min="1" max="1" width="5.85546875" style="1" hidden="1" customWidth="1"/>
    <col min="2" max="2" width="11.42578125" style="4" customWidth="1"/>
    <col min="3" max="3" width="12.7109375" style="3" customWidth="1"/>
    <col min="4" max="4" width="21.42578125" style="3" customWidth="1"/>
    <col min="5" max="5" width="46" style="3" customWidth="1"/>
    <col min="6" max="6" width="18.28515625" style="3" customWidth="1"/>
    <col min="7" max="7" width="32.28515625" style="3" customWidth="1"/>
    <col min="8" max="8" width="14" style="3" customWidth="1"/>
    <col min="9" max="9" width="15.42578125" style="47" customWidth="1"/>
    <col min="10" max="10" width="12.7109375" style="47" customWidth="1"/>
    <col min="11" max="11" width="12.140625" style="48" customWidth="1"/>
    <col min="12" max="12" width="9.140625" style="2" hidden="1" customWidth="1"/>
    <col min="13" max="15" width="9.140625" style="3" customWidth="1"/>
    <col min="16" max="24" width="9.140625" style="3"/>
    <col min="25" max="16384" width="9.140625" style="4"/>
  </cols>
  <sheetData>
    <row r="1" spans="1:24" ht="24.6" customHeight="1" x14ac:dyDescent="0.25">
      <c r="B1" s="161" t="s">
        <v>389</v>
      </c>
      <c r="C1" s="162"/>
      <c r="D1" s="162"/>
      <c r="E1" s="162"/>
      <c r="F1" s="162"/>
      <c r="G1" s="162"/>
      <c r="H1" s="162"/>
      <c r="I1" s="162"/>
      <c r="J1" s="162"/>
      <c r="K1" s="163"/>
    </row>
    <row r="2" spans="1:24" ht="24.6" customHeight="1" x14ac:dyDescent="0.25">
      <c r="A2" s="5"/>
      <c r="B2" s="164" t="s">
        <v>0</v>
      </c>
      <c r="C2" s="165"/>
      <c r="D2" s="165"/>
      <c r="E2" s="106" t="s">
        <v>1</v>
      </c>
      <c r="F2" s="108" t="s">
        <v>186</v>
      </c>
      <c r="G2" s="109"/>
      <c r="H2" s="106" t="s">
        <v>3</v>
      </c>
      <c r="I2" s="106" t="s">
        <v>4</v>
      </c>
      <c r="J2" s="104" t="s">
        <v>5</v>
      </c>
      <c r="K2" s="110"/>
    </row>
    <row r="3" spans="1:24" ht="71.25" customHeight="1" x14ac:dyDescent="0.25">
      <c r="A3" s="5" t="s">
        <v>299</v>
      </c>
      <c r="B3" s="6" t="s">
        <v>6</v>
      </c>
      <c r="C3" s="6" t="s">
        <v>239</v>
      </c>
      <c r="D3" s="6" t="s">
        <v>7</v>
      </c>
      <c r="E3" s="107"/>
      <c r="F3" s="7" t="s">
        <v>8</v>
      </c>
      <c r="G3" s="8" t="s">
        <v>9</v>
      </c>
      <c r="H3" s="107"/>
      <c r="I3" s="107"/>
      <c r="J3" s="8" t="s">
        <v>10</v>
      </c>
      <c r="K3" s="6" t="s">
        <v>11</v>
      </c>
    </row>
    <row r="4" spans="1:24" ht="16.5" customHeight="1" x14ac:dyDescent="0.25">
      <c r="A4" s="71" t="s">
        <v>286</v>
      </c>
      <c r="B4" s="72"/>
      <c r="C4" s="72"/>
      <c r="D4" s="72"/>
      <c r="E4" s="72"/>
      <c r="F4" s="72"/>
      <c r="G4" s="72"/>
      <c r="H4" s="72"/>
      <c r="I4" s="72"/>
      <c r="J4" s="72"/>
      <c r="K4" s="73"/>
    </row>
    <row r="5" spans="1:24" x14ac:dyDescent="0.25">
      <c r="A5" s="85">
        <v>1</v>
      </c>
      <c r="B5" s="68">
        <v>43413</v>
      </c>
      <c r="C5" s="80" t="s">
        <v>413</v>
      </c>
      <c r="D5" s="9" t="s">
        <v>390</v>
      </c>
      <c r="E5" s="66" t="s">
        <v>412</v>
      </c>
      <c r="F5" s="66" t="s">
        <v>12</v>
      </c>
      <c r="G5" s="66" t="s">
        <v>13</v>
      </c>
      <c r="H5" s="66" t="s">
        <v>187</v>
      </c>
      <c r="I5" s="10">
        <v>5.25</v>
      </c>
      <c r="J5" s="10" t="s">
        <v>274</v>
      </c>
      <c r="K5" s="10" t="s">
        <v>274</v>
      </c>
    </row>
    <row r="6" spans="1:24" x14ac:dyDescent="0.25">
      <c r="A6" s="86"/>
      <c r="B6" s="69"/>
      <c r="C6" s="82"/>
      <c r="D6" s="9" t="s">
        <v>391</v>
      </c>
      <c r="E6" s="67"/>
      <c r="F6" s="67"/>
      <c r="G6" s="67"/>
      <c r="H6" s="67"/>
      <c r="I6" s="10">
        <v>5.38</v>
      </c>
      <c r="J6" s="10" t="s">
        <v>274</v>
      </c>
      <c r="K6" s="10" t="s">
        <v>274</v>
      </c>
    </row>
    <row r="7" spans="1:24" ht="19.5" customHeight="1" x14ac:dyDescent="0.25">
      <c r="A7" s="11"/>
      <c r="B7" s="68" t="s">
        <v>415</v>
      </c>
      <c r="C7" s="80" t="s">
        <v>416</v>
      </c>
      <c r="D7" s="9" t="s">
        <v>390</v>
      </c>
      <c r="E7" s="66" t="s">
        <v>352</v>
      </c>
      <c r="F7" s="66" t="s">
        <v>12</v>
      </c>
      <c r="G7" s="66" t="s">
        <v>13</v>
      </c>
      <c r="H7" s="66" t="s">
        <v>188</v>
      </c>
      <c r="I7" s="10">
        <v>30.51</v>
      </c>
      <c r="J7" s="10">
        <v>18.71</v>
      </c>
      <c r="K7" s="12">
        <v>22.45</v>
      </c>
      <c r="L7" s="4"/>
      <c r="M7" s="4"/>
      <c r="N7" s="4"/>
      <c r="O7" s="4"/>
      <c r="P7" s="13"/>
      <c r="Q7" s="4"/>
      <c r="R7" s="4"/>
      <c r="S7" s="4"/>
      <c r="T7" s="4"/>
      <c r="U7" s="4"/>
      <c r="V7" s="4"/>
      <c r="W7" s="4"/>
      <c r="X7" s="4"/>
    </row>
    <row r="8" spans="1:24" ht="19.5" customHeight="1" x14ac:dyDescent="0.25">
      <c r="A8" s="11"/>
      <c r="B8" s="77"/>
      <c r="C8" s="87"/>
      <c r="D8" s="9" t="s">
        <v>391</v>
      </c>
      <c r="E8" s="70"/>
      <c r="F8" s="70"/>
      <c r="G8" s="67"/>
      <c r="H8" s="67"/>
      <c r="I8" s="10">
        <v>31.12</v>
      </c>
      <c r="J8" s="10">
        <v>19.079999999999998</v>
      </c>
      <c r="K8" s="12">
        <v>22.9</v>
      </c>
      <c r="L8" s="4"/>
      <c r="M8" s="4"/>
      <c r="N8" s="4"/>
      <c r="O8" s="4"/>
      <c r="P8" s="13"/>
      <c r="Q8" s="4"/>
      <c r="R8" s="4"/>
      <c r="S8" s="4"/>
      <c r="T8" s="4"/>
      <c r="U8" s="4"/>
      <c r="V8" s="4"/>
      <c r="W8" s="4"/>
      <c r="X8" s="4"/>
    </row>
    <row r="9" spans="1:24" ht="19.5" customHeight="1" x14ac:dyDescent="0.25">
      <c r="A9" s="11"/>
      <c r="B9" s="77" t="s">
        <v>407</v>
      </c>
      <c r="C9" s="87" t="s">
        <v>414</v>
      </c>
      <c r="D9" s="9" t="s">
        <v>390</v>
      </c>
      <c r="E9" s="70"/>
      <c r="F9" s="70"/>
      <c r="G9" s="66" t="s">
        <v>317</v>
      </c>
      <c r="H9" s="66" t="s">
        <v>188</v>
      </c>
      <c r="I9" s="10">
        <v>30.51</v>
      </c>
      <c r="J9" s="10">
        <v>17.73</v>
      </c>
      <c r="K9" s="12">
        <v>21.27</v>
      </c>
      <c r="L9" s="4"/>
      <c r="M9" s="4"/>
      <c r="N9" s="4"/>
      <c r="O9" s="4"/>
      <c r="P9" s="13"/>
      <c r="Q9" s="4"/>
      <c r="R9" s="4"/>
      <c r="S9" s="4"/>
      <c r="T9" s="4"/>
      <c r="U9" s="4"/>
      <c r="V9" s="4"/>
      <c r="W9" s="4"/>
      <c r="X9" s="4"/>
    </row>
    <row r="10" spans="1:24" ht="19.5" customHeight="1" x14ac:dyDescent="0.25">
      <c r="A10" s="11"/>
      <c r="B10" s="77"/>
      <c r="C10" s="87"/>
      <c r="D10" s="9" t="s">
        <v>391</v>
      </c>
      <c r="E10" s="70"/>
      <c r="F10" s="70"/>
      <c r="G10" s="67"/>
      <c r="H10" s="67"/>
      <c r="I10" s="10">
        <v>31.12</v>
      </c>
      <c r="J10" s="10">
        <v>18.079999999999998</v>
      </c>
      <c r="K10" s="12">
        <v>21.7</v>
      </c>
      <c r="L10" s="4"/>
      <c r="M10" s="4"/>
      <c r="N10" s="4"/>
      <c r="O10" s="4"/>
      <c r="P10" s="13"/>
      <c r="Q10" s="4"/>
      <c r="R10" s="4"/>
      <c r="S10" s="4"/>
      <c r="T10" s="4"/>
      <c r="U10" s="4"/>
      <c r="V10" s="4"/>
      <c r="W10" s="4"/>
      <c r="X10" s="4"/>
    </row>
    <row r="11" spans="1:24" ht="19.5" customHeight="1" x14ac:dyDescent="0.25">
      <c r="A11" s="11"/>
      <c r="B11" s="77" t="s">
        <v>407</v>
      </c>
      <c r="C11" s="87" t="s">
        <v>414</v>
      </c>
      <c r="D11" s="9" t="s">
        <v>390</v>
      </c>
      <c r="E11" s="70"/>
      <c r="F11" s="70"/>
      <c r="G11" s="66" t="s">
        <v>318</v>
      </c>
      <c r="H11" s="66" t="s">
        <v>188</v>
      </c>
      <c r="I11" s="10">
        <v>30.51</v>
      </c>
      <c r="J11" s="10">
        <v>9.39</v>
      </c>
      <c r="K11" s="12">
        <v>11.27</v>
      </c>
      <c r="L11" s="4"/>
      <c r="M11" s="4"/>
      <c r="N11" s="4"/>
      <c r="O11" s="4"/>
      <c r="P11" s="13"/>
      <c r="Q11" s="4"/>
      <c r="R11" s="4"/>
      <c r="S11" s="4"/>
      <c r="T11" s="4"/>
      <c r="U11" s="4"/>
      <c r="V11" s="4"/>
      <c r="W11" s="4"/>
      <c r="X11" s="4"/>
    </row>
    <row r="12" spans="1:24" ht="19.5" customHeight="1" x14ac:dyDescent="0.25">
      <c r="A12" s="11"/>
      <c r="B12" s="77"/>
      <c r="C12" s="87"/>
      <c r="D12" s="9" t="s">
        <v>391</v>
      </c>
      <c r="E12" s="70"/>
      <c r="F12" s="70"/>
      <c r="G12" s="67"/>
      <c r="H12" s="67"/>
      <c r="I12" s="10">
        <v>31.12</v>
      </c>
      <c r="J12" s="10">
        <v>9.58</v>
      </c>
      <c r="K12" s="12">
        <v>11.49</v>
      </c>
      <c r="L12" s="4"/>
      <c r="M12" s="4"/>
      <c r="N12" s="4"/>
      <c r="O12" s="4"/>
      <c r="P12" s="13"/>
      <c r="Q12" s="4"/>
      <c r="R12" s="4"/>
      <c r="S12" s="4"/>
      <c r="T12" s="4"/>
      <c r="U12" s="4"/>
      <c r="V12" s="4"/>
      <c r="W12" s="4"/>
      <c r="X12" s="4"/>
    </row>
    <row r="13" spans="1:24" ht="19.5" customHeight="1" x14ac:dyDescent="0.25">
      <c r="A13" s="11"/>
      <c r="B13" s="77" t="s">
        <v>407</v>
      </c>
      <c r="C13" s="87" t="s">
        <v>414</v>
      </c>
      <c r="D13" s="9" t="s">
        <v>390</v>
      </c>
      <c r="E13" s="70"/>
      <c r="F13" s="70"/>
      <c r="G13" s="66" t="s">
        <v>18</v>
      </c>
      <c r="H13" s="66" t="s">
        <v>188</v>
      </c>
      <c r="I13" s="10">
        <v>30.51</v>
      </c>
      <c r="J13" s="10">
        <v>24.7</v>
      </c>
      <c r="K13" s="12">
        <v>29.64</v>
      </c>
      <c r="L13" s="4"/>
      <c r="M13" s="4"/>
      <c r="N13" s="4"/>
      <c r="O13" s="4"/>
      <c r="P13" s="13"/>
      <c r="Q13" s="4"/>
      <c r="R13" s="4"/>
      <c r="S13" s="4"/>
      <c r="T13" s="4"/>
      <c r="U13" s="4"/>
      <c r="V13" s="4"/>
      <c r="W13" s="4"/>
      <c r="X13" s="4"/>
    </row>
    <row r="14" spans="1:24" ht="19.5" customHeight="1" x14ac:dyDescent="0.25">
      <c r="A14" s="11"/>
      <c r="B14" s="77"/>
      <c r="C14" s="87"/>
      <c r="D14" s="9" t="s">
        <v>391</v>
      </c>
      <c r="E14" s="70"/>
      <c r="F14" s="70"/>
      <c r="G14" s="67"/>
      <c r="H14" s="67"/>
      <c r="I14" s="10">
        <v>31.12</v>
      </c>
      <c r="J14" s="10">
        <v>28.41</v>
      </c>
      <c r="K14" s="12">
        <v>34.090000000000003</v>
      </c>
      <c r="L14" s="4"/>
      <c r="M14" s="4"/>
      <c r="N14" s="4"/>
      <c r="O14" s="4"/>
      <c r="P14" s="13"/>
      <c r="Q14" s="4"/>
      <c r="R14" s="4"/>
      <c r="S14" s="4"/>
      <c r="T14" s="4"/>
      <c r="U14" s="4"/>
      <c r="V14" s="4"/>
      <c r="W14" s="4"/>
      <c r="X14" s="4"/>
    </row>
    <row r="15" spans="1:24" ht="19.5" customHeight="1" x14ac:dyDescent="0.25">
      <c r="A15" s="11"/>
      <c r="B15" s="77" t="s">
        <v>407</v>
      </c>
      <c r="C15" s="87" t="s">
        <v>414</v>
      </c>
      <c r="D15" s="9" t="s">
        <v>390</v>
      </c>
      <c r="E15" s="70"/>
      <c r="F15" s="70"/>
      <c r="G15" s="66" t="s">
        <v>340</v>
      </c>
      <c r="H15" s="66" t="s">
        <v>188</v>
      </c>
      <c r="I15" s="10">
        <v>30.51</v>
      </c>
      <c r="J15" s="10">
        <v>9.39</v>
      </c>
      <c r="K15" s="12">
        <v>11.27</v>
      </c>
      <c r="L15" s="4"/>
      <c r="M15" s="4"/>
      <c r="N15" s="4"/>
      <c r="O15" s="4"/>
      <c r="P15" s="13"/>
      <c r="Q15" s="4"/>
      <c r="R15" s="4"/>
      <c r="S15" s="4"/>
      <c r="T15" s="4"/>
      <c r="U15" s="4"/>
      <c r="V15" s="4"/>
      <c r="W15" s="4"/>
      <c r="X15" s="4"/>
    </row>
    <row r="16" spans="1:24" ht="19.5" customHeight="1" x14ac:dyDescent="0.25">
      <c r="A16" s="11"/>
      <c r="B16" s="77"/>
      <c r="C16" s="87"/>
      <c r="D16" s="9" t="s">
        <v>391</v>
      </c>
      <c r="E16" s="70"/>
      <c r="F16" s="70"/>
      <c r="G16" s="67"/>
      <c r="H16" s="67"/>
      <c r="I16" s="10">
        <v>31.12</v>
      </c>
      <c r="J16" s="10">
        <v>9.58</v>
      </c>
      <c r="K16" s="12">
        <v>11.49</v>
      </c>
      <c r="L16" s="4"/>
      <c r="M16" s="4"/>
      <c r="N16" s="4"/>
      <c r="O16" s="4"/>
      <c r="P16" s="13"/>
      <c r="Q16" s="4"/>
      <c r="R16" s="4"/>
      <c r="S16" s="4"/>
      <c r="T16" s="4"/>
      <c r="U16" s="4"/>
      <c r="V16" s="4"/>
      <c r="W16" s="4"/>
      <c r="X16" s="4"/>
    </row>
    <row r="17" spans="1:24" ht="19.5" customHeight="1" x14ac:dyDescent="0.25">
      <c r="A17" s="11"/>
      <c r="B17" s="77" t="s">
        <v>407</v>
      </c>
      <c r="C17" s="87" t="s">
        <v>414</v>
      </c>
      <c r="D17" s="9" t="s">
        <v>390</v>
      </c>
      <c r="E17" s="70"/>
      <c r="F17" s="70"/>
      <c r="G17" s="66" t="s">
        <v>341</v>
      </c>
      <c r="H17" s="66" t="s">
        <v>188</v>
      </c>
      <c r="I17" s="10">
        <v>30.51</v>
      </c>
      <c r="J17" s="10">
        <v>17.73</v>
      </c>
      <c r="K17" s="10">
        <v>21.27</v>
      </c>
      <c r="L17" s="4"/>
      <c r="M17" s="4"/>
      <c r="N17" s="4"/>
      <c r="O17" s="4"/>
      <c r="P17" s="13"/>
      <c r="Q17" s="4"/>
      <c r="R17" s="4"/>
      <c r="S17" s="4"/>
      <c r="T17" s="4"/>
      <c r="U17" s="4"/>
      <c r="V17" s="4"/>
      <c r="W17" s="4"/>
      <c r="X17" s="4"/>
    </row>
    <row r="18" spans="1:24" ht="19.5" customHeight="1" x14ac:dyDescent="0.25">
      <c r="A18" s="11"/>
      <c r="B18" s="77"/>
      <c r="C18" s="87"/>
      <c r="D18" s="9" t="s">
        <v>391</v>
      </c>
      <c r="E18" s="70"/>
      <c r="F18" s="70"/>
      <c r="G18" s="67"/>
      <c r="H18" s="67"/>
      <c r="I18" s="10">
        <v>31.12</v>
      </c>
      <c r="J18" s="10">
        <v>18.079999999999998</v>
      </c>
      <c r="K18" s="12">
        <v>21.7</v>
      </c>
      <c r="L18" s="4"/>
      <c r="M18" s="4"/>
      <c r="N18" s="4"/>
      <c r="O18" s="4"/>
      <c r="P18" s="13"/>
      <c r="Q18" s="4"/>
      <c r="R18" s="4"/>
      <c r="S18" s="4"/>
      <c r="T18" s="4"/>
      <c r="U18" s="4"/>
      <c r="V18" s="4"/>
      <c r="W18" s="4"/>
      <c r="X18" s="4"/>
    </row>
    <row r="19" spans="1:24" ht="21.75" customHeight="1" x14ac:dyDescent="0.25">
      <c r="A19" s="11"/>
      <c r="B19" s="77" t="s">
        <v>407</v>
      </c>
      <c r="C19" s="87" t="s">
        <v>414</v>
      </c>
      <c r="D19" s="9" t="s">
        <v>390</v>
      </c>
      <c r="E19" s="70"/>
      <c r="F19" s="70"/>
      <c r="G19" s="66" t="s">
        <v>342</v>
      </c>
      <c r="H19" s="66" t="s">
        <v>188</v>
      </c>
      <c r="I19" s="10">
        <v>30.51</v>
      </c>
      <c r="J19" s="10">
        <v>17.73</v>
      </c>
      <c r="K19" s="12">
        <v>21.27</v>
      </c>
      <c r="L19" s="4"/>
      <c r="M19" s="4"/>
      <c r="N19" s="4"/>
      <c r="O19" s="4"/>
      <c r="P19" s="13"/>
      <c r="Q19" s="4"/>
      <c r="R19" s="4"/>
      <c r="S19" s="4"/>
      <c r="T19" s="4"/>
      <c r="U19" s="4"/>
      <c r="V19" s="4"/>
      <c r="W19" s="4"/>
      <c r="X19" s="4"/>
    </row>
    <row r="20" spans="1:24" ht="21.75" customHeight="1" x14ac:dyDescent="0.25">
      <c r="A20" s="14"/>
      <c r="B20" s="77"/>
      <c r="C20" s="87"/>
      <c r="D20" s="9" t="s">
        <v>391</v>
      </c>
      <c r="E20" s="70"/>
      <c r="F20" s="70"/>
      <c r="G20" s="67"/>
      <c r="H20" s="67"/>
      <c r="I20" s="10">
        <v>31.12</v>
      </c>
      <c r="J20" s="10">
        <v>18.079999999999998</v>
      </c>
      <c r="K20" s="12">
        <v>21.7</v>
      </c>
      <c r="L20" s="4"/>
      <c r="M20" s="4"/>
      <c r="N20" s="4"/>
      <c r="O20" s="4"/>
      <c r="P20" s="13"/>
      <c r="Q20" s="4"/>
      <c r="R20" s="4"/>
      <c r="S20" s="4"/>
      <c r="T20" s="4"/>
      <c r="U20" s="4"/>
      <c r="V20" s="4"/>
      <c r="W20" s="4"/>
      <c r="X20" s="4"/>
    </row>
    <row r="21" spans="1:24" ht="21.75" customHeight="1" x14ac:dyDescent="0.25">
      <c r="A21" s="14"/>
      <c r="B21" s="77" t="s">
        <v>407</v>
      </c>
      <c r="C21" s="87" t="s">
        <v>414</v>
      </c>
      <c r="D21" s="9" t="s">
        <v>390</v>
      </c>
      <c r="E21" s="70"/>
      <c r="F21" s="70"/>
      <c r="G21" s="66" t="s">
        <v>343</v>
      </c>
      <c r="H21" s="66" t="s">
        <v>188</v>
      </c>
      <c r="I21" s="10">
        <v>30.51</v>
      </c>
      <c r="J21" s="10">
        <v>9.39</v>
      </c>
      <c r="K21" s="12">
        <v>11.27</v>
      </c>
      <c r="L21" s="4"/>
      <c r="M21" s="4"/>
      <c r="N21" s="4"/>
      <c r="O21" s="4"/>
      <c r="P21" s="13"/>
      <c r="Q21" s="4"/>
      <c r="R21" s="4"/>
      <c r="S21" s="4"/>
      <c r="T21" s="4"/>
      <c r="U21" s="4"/>
      <c r="V21" s="4"/>
      <c r="W21" s="4"/>
      <c r="X21" s="4"/>
    </row>
    <row r="22" spans="1:24" ht="21.75" customHeight="1" x14ac:dyDescent="0.25">
      <c r="A22" s="14"/>
      <c r="B22" s="77"/>
      <c r="C22" s="87"/>
      <c r="D22" s="9" t="s">
        <v>391</v>
      </c>
      <c r="E22" s="70"/>
      <c r="F22" s="70"/>
      <c r="G22" s="67"/>
      <c r="H22" s="67"/>
      <c r="I22" s="10">
        <v>31.12</v>
      </c>
      <c r="J22" s="10">
        <v>9.58</v>
      </c>
      <c r="K22" s="12">
        <v>11.49</v>
      </c>
      <c r="L22" s="4"/>
      <c r="M22" s="4"/>
      <c r="N22" s="4"/>
      <c r="O22" s="4"/>
      <c r="P22" s="13"/>
      <c r="Q22" s="4"/>
      <c r="R22" s="4"/>
      <c r="S22" s="4"/>
      <c r="T22" s="4"/>
      <c r="U22" s="4"/>
      <c r="V22" s="4"/>
      <c r="W22" s="4"/>
      <c r="X22" s="4"/>
    </row>
    <row r="23" spans="1:24" ht="21.75" customHeight="1" x14ac:dyDescent="0.25">
      <c r="A23" s="14"/>
      <c r="B23" s="77" t="s">
        <v>407</v>
      </c>
      <c r="C23" s="87" t="s">
        <v>414</v>
      </c>
      <c r="D23" s="9" t="s">
        <v>390</v>
      </c>
      <c r="E23" s="70"/>
      <c r="F23" s="70"/>
      <c r="G23" s="66" t="s">
        <v>17</v>
      </c>
      <c r="H23" s="66" t="s">
        <v>188</v>
      </c>
      <c r="I23" s="10">
        <v>30.51</v>
      </c>
      <c r="J23" s="10">
        <v>11.9</v>
      </c>
      <c r="K23" s="12">
        <v>14.28</v>
      </c>
      <c r="L23" s="4"/>
      <c r="M23" s="4"/>
      <c r="N23" s="4"/>
      <c r="O23" s="4"/>
      <c r="P23" s="13"/>
      <c r="Q23" s="4"/>
      <c r="R23" s="4"/>
      <c r="S23" s="4"/>
      <c r="T23" s="4"/>
      <c r="U23" s="4"/>
      <c r="V23" s="4"/>
      <c r="W23" s="4"/>
      <c r="X23" s="4"/>
    </row>
    <row r="24" spans="1:24" ht="21.75" customHeight="1" x14ac:dyDescent="0.25">
      <c r="A24" s="14"/>
      <c r="B24" s="77"/>
      <c r="C24" s="87"/>
      <c r="D24" s="9" t="s">
        <v>391</v>
      </c>
      <c r="E24" s="70"/>
      <c r="F24" s="70"/>
      <c r="G24" s="67"/>
      <c r="H24" s="67"/>
      <c r="I24" s="10">
        <v>31.12</v>
      </c>
      <c r="J24" s="10">
        <v>12.14</v>
      </c>
      <c r="K24" s="12">
        <v>14.56</v>
      </c>
      <c r="L24" s="4"/>
      <c r="M24" s="4"/>
      <c r="N24" s="4"/>
      <c r="O24" s="4"/>
      <c r="P24" s="13"/>
      <c r="Q24" s="4"/>
      <c r="R24" s="4"/>
      <c r="S24" s="4"/>
      <c r="T24" s="4"/>
      <c r="U24" s="4"/>
      <c r="V24" s="4"/>
      <c r="W24" s="4"/>
      <c r="X24" s="4"/>
    </row>
    <row r="25" spans="1:24" ht="21.75" customHeight="1" x14ac:dyDescent="0.25">
      <c r="A25" s="14"/>
      <c r="B25" s="77" t="s">
        <v>407</v>
      </c>
      <c r="C25" s="87" t="s">
        <v>414</v>
      </c>
      <c r="D25" s="9" t="s">
        <v>390</v>
      </c>
      <c r="E25" s="70"/>
      <c r="F25" s="70"/>
      <c r="G25" s="66" t="s">
        <v>217</v>
      </c>
      <c r="H25" s="66" t="s">
        <v>188</v>
      </c>
      <c r="I25" s="10">
        <v>30.51</v>
      </c>
      <c r="J25" s="10">
        <v>20.41</v>
      </c>
      <c r="K25" s="12">
        <v>24.49</v>
      </c>
      <c r="L25" s="4"/>
      <c r="M25" s="4"/>
      <c r="N25" s="4"/>
      <c r="O25" s="4"/>
      <c r="P25" s="13"/>
      <c r="Q25" s="4"/>
      <c r="R25" s="4"/>
      <c r="S25" s="4"/>
      <c r="T25" s="4"/>
      <c r="U25" s="4"/>
      <c r="V25" s="4"/>
      <c r="W25" s="4"/>
      <c r="X25" s="4"/>
    </row>
    <row r="26" spans="1:24" ht="21.75" customHeight="1" x14ac:dyDescent="0.25">
      <c r="A26" s="14"/>
      <c r="B26" s="69"/>
      <c r="C26" s="82"/>
      <c r="D26" s="9" t="s">
        <v>391</v>
      </c>
      <c r="E26" s="67"/>
      <c r="F26" s="67"/>
      <c r="G26" s="67"/>
      <c r="H26" s="67"/>
      <c r="I26" s="10">
        <v>31.12</v>
      </c>
      <c r="J26" s="10">
        <v>20.82</v>
      </c>
      <c r="K26" s="12">
        <v>24.98</v>
      </c>
      <c r="L26" s="4"/>
      <c r="M26" s="4"/>
      <c r="N26" s="4"/>
      <c r="O26" s="4"/>
      <c r="P26" s="13"/>
      <c r="Q26" s="4"/>
      <c r="R26" s="4"/>
      <c r="S26" s="4"/>
      <c r="T26" s="4"/>
      <c r="U26" s="4"/>
      <c r="V26" s="4"/>
      <c r="W26" s="4"/>
      <c r="X26" s="4"/>
    </row>
    <row r="27" spans="1:24" ht="22.5" customHeight="1" x14ac:dyDescent="0.25">
      <c r="A27" s="85" t="e">
        <f>#REF!+1</f>
        <v>#REF!</v>
      </c>
      <c r="B27" s="68" t="s">
        <v>407</v>
      </c>
      <c r="C27" s="80" t="s">
        <v>414</v>
      </c>
      <c r="D27" s="9" t="s">
        <v>390</v>
      </c>
      <c r="E27" s="66" t="s">
        <v>75</v>
      </c>
      <c r="F27" s="66" t="s">
        <v>19</v>
      </c>
      <c r="G27" s="66" t="s">
        <v>20</v>
      </c>
      <c r="H27" s="66" t="s">
        <v>188</v>
      </c>
      <c r="I27" s="10">
        <v>22.84</v>
      </c>
      <c r="J27" s="10">
        <v>11.95</v>
      </c>
      <c r="K27" s="12">
        <v>14.34</v>
      </c>
      <c r="L27" s="13"/>
      <c r="M27" s="4"/>
      <c r="N27" s="4"/>
      <c r="O27" s="4"/>
      <c r="P27" s="4"/>
      <c r="Q27" s="4"/>
      <c r="R27" s="4"/>
      <c r="S27" s="4"/>
      <c r="T27" s="4"/>
      <c r="U27" s="4"/>
      <c r="V27" s="4"/>
      <c r="W27" s="4"/>
      <c r="X27" s="4"/>
    </row>
    <row r="28" spans="1:24" x14ac:dyDescent="0.25">
      <c r="A28" s="86"/>
      <c r="B28" s="69"/>
      <c r="C28" s="82"/>
      <c r="D28" s="9" t="s">
        <v>391</v>
      </c>
      <c r="E28" s="67"/>
      <c r="F28" s="67"/>
      <c r="G28" s="67"/>
      <c r="H28" s="67"/>
      <c r="I28" s="10">
        <v>24.43</v>
      </c>
      <c r="J28" s="10">
        <v>12.19</v>
      </c>
      <c r="K28" s="12">
        <v>14.63</v>
      </c>
      <c r="L28" s="13">
        <f t="shared" ref="L28:L71" si="0">I28/I27*100</f>
        <v>106.9614711033275</v>
      </c>
      <c r="M28" s="4"/>
      <c r="N28" s="4"/>
      <c r="O28" s="4"/>
      <c r="P28" s="4"/>
      <c r="Q28" s="4"/>
      <c r="R28" s="4"/>
      <c r="S28" s="4"/>
      <c r="T28" s="4"/>
      <c r="U28" s="4"/>
      <c r="V28" s="4"/>
      <c r="W28" s="4"/>
      <c r="X28" s="4"/>
    </row>
    <row r="29" spans="1:24" x14ac:dyDescent="0.25">
      <c r="A29" s="71" t="s">
        <v>287</v>
      </c>
      <c r="B29" s="72"/>
      <c r="C29" s="72"/>
      <c r="D29" s="72"/>
      <c r="E29" s="72"/>
      <c r="F29" s="72"/>
      <c r="G29" s="72"/>
      <c r="H29" s="72"/>
      <c r="I29" s="72"/>
      <c r="J29" s="72"/>
      <c r="K29" s="73"/>
      <c r="L29" s="13"/>
      <c r="M29" s="4"/>
      <c r="N29" s="4"/>
      <c r="O29" s="4"/>
      <c r="P29" s="4"/>
      <c r="Q29" s="4"/>
      <c r="R29" s="4"/>
      <c r="S29" s="4"/>
      <c r="T29" s="4"/>
      <c r="U29" s="4"/>
      <c r="V29" s="4"/>
      <c r="W29" s="4"/>
      <c r="X29" s="4"/>
    </row>
    <row r="30" spans="1:24" ht="96" customHeight="1" x14ac:dyDescent="0.25">
      <c r="A30" s="85" t="e">
        <f>A27+1</f>
        <v>#REF!</v>
      </c>
      <c r="B30" s="68" t="s">
        <v>399</v>
      </c>
      <c r="C30" s="68" t="s">
        <v>489</v>
      </c>
      <c r="D30" s="9" t="s">
        <v>390</v>
      </c>
      <c r="E30" s="66" t="s">
        <v>215</v>
      </c>
      <c r="F30" s="66" t="s">
        <v>189</v>
      </c>
      <c r="G30" s="66" t="s">
        <v>313</v>
      </c>
      <c r="H30" s="66" t="s">
        <v>188</v>
      </c>
      <c r="I30" s="10">
        <v>34.229999999999997</v>
      </c>
      <c r="J30" s="10">
        <v>24.3</v>
      </c>
      <c r="K30" s="10">
        <v>29.16</v>
      </c>
    </row>
    <row r="31" spans="1:24" ht="86.25" customHeight="1" x14ac:dyDescent="0.25">
      <c r="A31" s="86"/>
      <c r="B31" s="69"/>
      <c r="C31" s="69"/>
      <c r="D31" s="9" t="s">
        <v>391</v>
      </c>
      <c r="E31" s="67"/>
      <c r="F31" s="67"/>
      <c r="G31" s="67"/>
      <c r="H31" s="67"/>
      <c r="I31" s="10">
        <v>35.06</v>
      </c>
      <c r="J31" s="10">
        <v>24.79</v>
      </c>
      <c r="K31" s="10">
        <v>29.74</v>
      </c>
      <c r="L31" s="2">
        <f>I31/I30*100</f>
        <v>102.42477359041777</v>
      </c>
    </row>
    <row r="32" spans="1:24" x14ac:dyDescent="0.25">
      <c r="A32" s="71" t="s">
        <v>288</v>
      </c>
      <c r="B32" s="72"/>
      <c r="C32" s="72"/>
      <c r="D32" s="72"/>
      <c r="E32" s="72"/>
      <c r="F32" s="72"/>
      <c r="G32" s="72"/>
      <c r="H32" s="72"/>
      <c r="I32" s="72"/>
      <c r="J32" s="72"/>
      <c r="K32" s="73"/>
      <c r="L32" s="13"/>
      <c r="M32" s="4"/>
      <c r="N32" s="4"/>
      <c r="O32" s="4"/>
      <c r="P32" s="4"/>
      <c r="Q32" s="4"/>
      <c r="R32" s="4"/>
      <c r="S32" s="4"/>
      <c r="T32" s="4"/>
      <c r="U32" s="4"/>
      <c r="V32" s="4"/>
      <c r="W32" s="4"/>
      <c r="X32" s="4"/>
    </row>
    <row r="33" spans="1:12" x14ac:dyDescent="0.25">
      <c r="A33" s="85" t="e">
        <f>#REF!+1</f>
        <v>#REF!</v>
      </c>
      <c r="B33" s="68">
        <v>43398</v>
      </c>
      <c r="C33" s="68" t="s">
        <v>491</v>
      </c>
      <c r="D33" s="9" t="s">
        <v>390</v>
      </c>
      <c r="E33" s="66" t="s">
        <v>26</v>
      </c>
      <c r="F33" s="66" t="s">
        <v>21</v>
      </c>
      <c r="G33" s="66" t="s">
        <v>27</v>
      </c>
      <c r="H33" s="66" t="s">
        <v>187</v>
      </c>
      <c r="I33" s="10">
        <v>4.91</v>
      </c>
      <c r="J33" s="10" t="s">
        <v>271</v>
      </c>
      <c r="K33" s="10" t="s">
        <v>271</v>
      </c>
    </row>
    <row r="34" spans="1:12" x14ac:dyDescent="0.25">
      <c r="A34" s="86"/>
      <c r="B34" s="69"/>
      <c r="C34" s="69"/>
      <c r="D34" s="9" t="s">
        <v>391</v>
      </c>
      <c r="E34" s="67"/>
      <c r="F34" s="67"/>
      <c r="G34" s="67"/>
      <c r="H34" s="67"/>
      <c r="I34" s="10">
        <v>5.13</v>
      </c>
      <c r="J34" s="10" t="s">
        <v>271</v>
      </c>
      <c r="K34" s="10" t="s">
        <v>271</v>
      </c>
      <c r="L34" s="2">
        <f t="shared" si="0"/>
        <v>104.4806517311609</v>
      </c>
    </row>
    <row r="35" spans="1:12" x14ac:dyDescent="0.25">
      <c r="A35" s="85" t="e">
        <f>A33+1</f>
        <v>#REF!</v>
      </c>
      <c r="B35" s="68">
        <v>43454</v>
      </c>
      <c r="C35" s="68" t="s">
        <v>492</v>
      </c>
      <c r="D35" s="9" t="s">
        <v>390</v>
      </c>
      <c r="E35" s="66" t="s">
        <v>352</v>
      </c>
      <c r="F35" s="66" t="s">
        <v>21</v>
      </c>
      <c r="G35" s="66" t="s">
        <v>27</v>
      </c>
      <c r="H35" s="66" t="s">
        <v>188</v>
      </c>
      <c r="I35" s="10">
        <v>35.880000000000003</v>
      </c>
      <c r="J35" s="10">
        <v>14.59</v>
      </c>
      <c r="K35" s="10">
        <v>17.510000000000002</v>
      </c>
    </row>
    <row r="36" spans="1:12" x14ac:dyDescent="0.25">
      <c r="A36" s="88"/>
      <c r="B36" s="77"/>
      <c r="C36" s="77"/>
      <c r="D36" s="9" t="s">
        <v>391</v>
      </c>
      <c r="E36" s="70"/>
      <c r="F36" s="70"/>
      <c r="G36" s="70"/>
      <c r="H36" s="67"/>
      <c r="I36" s="10">
        <v>36.61</v>
      </c>
      <c r="J36" s="10">
        <v>14.88</v>
      </c>
      <c r="K36" s="10">
        <v>17.86</v>
      </c>
      <c r="L36" s="2">
        <f t="shared" si="0"/>
        <v>102.03455964325529</v>
      </c>
    </row>
    <row r="37" spans="1:12" x14ac:dyDescent="0.25">
      <c r="A37" s="88"/>
      <c r="B37" s="77"/>
      <c r="C37" s="77"/>
      <c r="D37" s="9" t="s">
        <v>390</v>
      </c>
      <c r="E37" s="70"/>
      <c r="F37" s="70"/>
      <c r="G37" s="66" t="s">
        <v>23</v>
      </c>
      <c r="H37" s="66" t="s">
        <v>188</v>
      </c>
      <c r="I37" s="10">
        <v>35.880000000000003</v>
      </c>
      <c r="J37" s="10">
        <v>20.85</v>
      </c>
      <c r="K37" s="12">
        <v>25.02</v>
      </c>
    </row>
    <row r="38" spans="1:12" x14ac:dyDescent="0.25">
      <c r="A38" s="88"/>
      <c r="B38" s="77"/>
      <c r="C38" s="77"/>
      <c r="D38" s="9" t="s">
        <v>391</v>
      </c>
      <c r="E38" s="70"/>
      <c r="F38" s="70"/>
      <c r="G38" s="67"/>
      <c r="H38" s="67"/>
      <c r="I38" s="10">
        <v>36.61</v>
      </c>
      <c r="J38" s="10">
        <v>21.27</v>
      </c>
      <c r="K38" s="12">
        <v>25.52</v>
      </c>
      <c r="L38" s="2">
        <f t="shared" si="0"/>
        <v>102.03455964325529</v>
      </c>
    </row>
    <row r="39" spans="1:12" x14ac:dyDescent="0.25">
      <c r="A39" s="88"/>
      <c r="B39" s="77"/>
      <c r="C39" s="77"/>
      <c r="D39" s="9" t="s">
        <v>390</v>
      </c>
      <c r="E39" s="70"/>
      <c r="F39" s="70"/>
      <c r="G39" s="66" t="s">
        <v>275</v>
      </c>
      <c r="H39" s="66" t="s">
        <v>188</v>
      </c>
      <c r="I39" s="10">
        <v>35.880000000000003</v>
      </c>
      <c r="J39" s="10">
        <v>21.59</v>
      </c>
      <c r="K39" s="12">
        <v>25.91</v>
      </c>
    </row>
    <row r="40" spans="1:12" x14ac:dyDescent="0.25">
      <c r="A40" s="88"/>
      <c r="B40" s="77"/>
      <c r="C40" s="77"/>
      <c r="D40" s="9" t="s">
        <v>391</v>
      </c>
      <c r="E40" s="70"/>
      <c r="F40" s="70"/>
      <c r="G40" s="67"/>
      <c r="H40" s="67"/>
      <c r="I40" s="10">
        <v>36.61</v>
      </c>
      <c r="J40" s="10">
        <v>22.02</v>
      </c>
      <c r="K40" s="12">
        <v>26.42</v>
      </c>
      <c r="L40" s="2">
        <f t="shared" si="0"/>
        <v>102.03455964325529</v>
      </c>
    </row>
    <row r="41" spans="1:12" ht="27" customHeight="1" x14ac:dyDescent="0.25">
      <c r="A41" s="88"/>
      <c r="B41" s="77"/>
      <c r="C41" s="77"/>
      <c r="D41" s="9" t="s">
        <v>390</v>
      </c>
      <c r="E41" s="70"/>
      <c r="F41" s="70"/>
      <c r="G41" s="66" t="s">
        <v>276</v>
      </c>
      <c r="H41" s="66" t="s">
        <v>188</v>
      </c>
      <c r="I41" s="10">
        <v>35.880000000000003</v>
      </c>
      <c r="J41" s="10">
        <v>17.97</v>
      </c>
      <c r="K41" s="12">
        <v>21.56</v>
      </c>
    </row>
    <row r="42" spans="1:12" ht="24" customHeight="1" x14ac:dyDescent="0.25">
      <c r="A42" s="88"/>
      <c r="B42" s="77"/>
      <c r="C42" s="77"/>
      <c r="D42" s="9" t="s">
        <v>391</v>
      </c>
      <c r="E42" s="70"/>
      <c r="F42" s="70"/>
      <c r="G42" s="67"/>
      <c r="H42" s="67"/>
      <c r="I42" s="10">
        <v>36.61</v>
      </c>
      <c r="J42" s="10">
        <v>18.329999999999998</v>
      </c>
      <c r="K42" s="12">
        <v>21.99</v>
      </c>
      <c r="L42" s="2">
        <f t="shared" si="0"/>
        <v>102.03455964325529</v>
      </c>
    </row>
    <row r="43" spans="1:12" ht="24" customHeight="1" x14ac:dyDescent="0.25">
      <c r="A43" s="88"/>
      <c r="B43" s="77"/>
      <c r="C43" s="77"/>
      <c r="D43" s="9" t="s">
        <v>390</v>
      </c>
      <c r="E43" s="70"/>
      <c r="F43" s="70"/>
      <c r="G43" s="66" t="s">
        <v>277</v>
      </c>
      <c r="H43" s="66" t="s">
        <v>188</v>
      </c>
      <c r="I43" s="10">
        <v>35.880000000000003</v>
      </c>
      <c r="J43" s="10">
        <v>19.41</v>
      </c>
      <c r="K43" s="12">
        <v>23.29</v>
      </c>
    </row>
    <row r="44" spans="1:12" ht="28.5" customHeight="1" x14ac:dyDescent="0.25">
      <c r="A44" s="88"/>
      <c r="B44" s="77"/>
      <c r="C44" s="77"/>
      <c r="D44" s="9" t="s">
        <v>391</v>
      </c>
      <c r="E44" s="70"/>
      <c r="F44" s="70"/>
      <c r="G44" s="67"/>
      <c r="H44" s="67"/>
      <c r="I44" s="10">
        <v>36.61</v>
      </c>
      <c r="J44" s="10">
        <v>19.8</v>
      </c>
      <c r="K44" s="12">
        <v>23.75</v>
      </c>
      <c r="L44" s="2">
        <f t="shared" si="0"/>
        <v>102.03455964325529</v>
      </c>
    </row>
    <row r="45" spans="1:12" ht="22.5" customHeight="1" x14ac:dyDescent="0.25">
      <c r="A45" s="88"/>
      <c r="B45" s="77"/>
      <c r="C45" s="77"/>
      <c r="D45" s="9" t="s">
        <v>390</v>
      </c>
      <c r="E45" s="70"/>
      <c r="F45" s="70"/>
      <c r="G45" s="66" t="s">
        <v>278</v>
      </c>
      <c r="H45" s="66" t="s">
        <v>188</v>
      </c>
      <c r="I45" s="10">
        <v>35.880000000000003</v>
      </c>
      <c r="J45" s="10">
        <v>19.41</v>
      </c>
      <c r="K45" s="12">
        <v>23.29</v>
      </c>
    </row>
    <row r="46" spans="1:12" x14ac:dyDescent="0.25">
      <c r="A46" s="88"/>
      <c r="B46" s="77"/>
      <c r="C46" s="77"/>
      <c r="D46" s="9" t="s">
        <v>391</v>
      </c>
      <c r="E46" s="70"/>
      <c r="F46" s="70"/>
      <c r="G46" s="67"/>
      <c r="H46" s="67"/>
      <c r="I46" s="10">
        <v>36.61</v>
      </c>
      <c r="J46" s="10">
        <v>19.8</v>
      </c>
      <c r="K46" s="12">
        <v>23.75</v>
      </c>
      <c r="L46" s="2">
        <f t="shared" si="0"/>
        <v>102.03455964325529</v>
      </c>
    </row>
    <row r="47" spans="1:12" x14ac:dyDescent="0.25">
      <c r="A47" s="88"/>
      <c r="B47" s="77"/>
      <c r="C47" s="77"/>
      <c r="D47" s="9" t="s">
        <v>390</v>
      </c>
      <c r="E47" s="70"/>
      <c r="F47" s="70"/>
      <c r="G47" s="66" t="s">
        <v>308</v>
      </c>
      <c r="H47" s="66" t="s">
        <v>188</v>
      </c>
      <c r="I47" s="10">
        <v>35.880000000000003</v>
      </c>
      <c r="J47" s="10">
        <v>16.57</v>
      </c>
      <c r="K47" s="12">
        <v>19.88</v>
      </c>
    </row>
    <row r="48" spans="1:12" x14ac:dyDescent="0.25">
      <c r="A48" s="88"/>
      <c r="B48" s="77"/>
      <c r="C48" s="77"/>
      <c r="D48" s="9" t="s">
        <v>391</v>
      </c>
      <c r="E48" s="70"/>
      <c r="F48" s="70"/>
      <c r="G48" s="67"/>
      <c r="H48" s="67"/>
      <c r="I48" s="10">
        <v>36.61</v>
      </c>
      <c r="J48" s="10">
        <v>16.899999999999999</v>
      </c>
      <c r="K48" s="12">
        <v>20.28</v>
      </c>
      <c r="L48" s="2">
        <f t="shared" si="0"/>
        <v>102.03455964325529</v>
      </c>
    </row>
    <row r="49" spans="1:24" x14ac:dyDescent="0.25">
      <c r="A49" s="88"/>
      <c r="B49" s="77"/>
      <c r="C49" s="77"/>
      <c r="D49" s="9" t="s">
        <v>390</v>
      </c>
      <c r="E49" s="70"/>
      <c r="F49" s="70"/>
      <c r="G49" s="66" t="s">
        <v>251</v>
      </c>
      <c r="H49" s="66" t="s">
        <v>188</v>
      </c>
      <c r="I49" s="10">
        <v>35.880000000000003</v>
      </c>
      <c r="J49" s="10">
        <v>18.170000000000002</v>
      </c>
      <c r="K49" s="12">
        <v>21.8</v>
      </c>
    </row>
    <row r="50" spans="1:24" x14ac:dyDescent="0.25">
      <c r="A50" s="86"/>
      <c r="B50" s="77"/>
      <c r="C50" s="77"/>
      <c r="D50" s="9" t="s">
        <v>391</v>
      </c>
      <c r="E50" s="70"/>
      <c r="F50" s="70"/>
      <c r="G50" s="67"/>
      <c r="H50" s="67"/>
      <c r="I50" s="10">
        <v>36.61</v>
      </c>
      <c r="J50" s="10">
        <v>18.53</v>
      </c>
      <c r="K50" s="12">
        <v>22.24</v>
      </c>
      <c r="L50" s="2">
        <f t="shared" si="0"/>
        <v>102.03455964325529</v>
      </c>
    </row>
    <row r="51" spans="1:24" x14ac:dyDescent="0.25">
      <c r="A51" s="14"/>
      <c r="B51" s="77"/>
      <c r="C51" s="77"/>
      <c r="D51" s="9" t="s">
        <v>390</v>
      </c>
      <c r="E51" s="70"/>
      <c r="F51" s="70"/>
      <c r="G51" s="66" t="s">
        <v>22</v>
      </c>
      <c r="H51" s="66" t="s">
        <v>188</v>
      </c>
      <c r="I51" s="10">
        <v>35.880000000000003</v>
      </c>
      <c r="J51" s="10">
        <v>17.09</v>
      </c>
      <c r="K51" s="12">
        <v>20.51</v>
      </c>
    </row>
    <row r="52" spans="1:24" x14ac:dyDescent="0.25">
      <c r="A52" s="14"/>
      <c r="B52" s="77"/>
      <c r="C52" s="77"/>
      <c r="D52" s="9" t="s">
        <v>391</v>
      </c>
      <c r="E52" s="70"/>
      <c r="F52" s="70"/>
      <c r="G52" s="70"/>
      <c r="H52" s="67"/>
      <c r="I52" s="10">
        <v>36.61</v>
      </c>
      <c r="J52" s="10">
        <v>17.43</v>
      </c>
      <c r="K52" s="12">
        <v>20.92</v>
      </c>
    </row>
    <row r="53" spans="1:24" x14ac:dyDescent="0.25">
      <c r="A53" s="14"/>
      <c r="B53" s="77"/>
      <c r="C53" s="77"/>
      <c r="D53" s="9" t="s">
        <v>390</v>
      </c>
      <c r="E53" s="70"/>
      <c r="F53" s="70"/>
      <c r="G53" s="66" t="s">
        <v>24</v>
      </c>
      <c r="H53" s="66" t="s">
        <v>188</v>
      </c>
      <c r="I53" s="10">
        <v>35.880000000000003</v>
      </c>
      <c r="J53" s="10">
        <v>23.58</v>
      </c>
      <c r="K53" s="12">
        <v>28.29</v>
      </c>
    </row>
    <row r="54" spans="1:24" x14ac:dyDescent="0.25">
      <c r="A54" s="14"/>
      <c r="B54" s="69"/>
      <c r="C54" s="69"/>
      <c r="D54" s="9" t="s">
        <v>391</v>
      </c>
      <c r="E54" s="67"/>
      <c r="F54" s="67"/>
      <c r="G54" s="70"/>
      <c r="H54" s="67"/>
      <c r="I54" s="10">
        <v>36.61</v>
      </c>
      <c r="J54" s="10">
        <v>24.05</v>
      </c>
      <c r="K54" s="12">
        <v>28.86</v>
      </c>
    </row>
    <row r="55" spans="1:24" ht="24.75" customHeight="1" x14ac:dyDescent="0.25">
      <c r="A55" s="85" t="e">
        <f>A35+1</f>
        <v>#REF!</v>
      </c>
      <c r="B55" s="68">
        <v>43413</v>
      </c>
      <c r="C55" s="68" t="s">
        <v>503</v>
      </c>
      <c r="D55" s="9" t="s">
        <v>390</v>
      </c>
      <c r="E55" s="66" t="s">
        <v>253</v>
      </c>
      <c r="F55" s="66" t="s">
        <v>21</v>
      </c>
      <c r="G55" s="66" t="s">
        <v>251</v>
      </c>
      <c r="H55" s="66" t="s">
        <v>187</v>
      </c>
      <c r="I55" s="10">
        <v>15.29</v>
      </c>
      <c r="J55" s="10" t="s">
        <v>271</v>
      </c>
      <c r="K55" s="10" t="s">
        <v>271</v>
      </c>
    </row>
    <row r="56" spans="1:24" ht="24" customHeight="1" x14ac:dyDescent="0.25">
      <c r="A56" s="86"/>
      <c r="B56" s="98"/>
      <c r="C56" s="98"/>
      <c r="D56" s="9" t="s">
        <v>391</v>
      </c>
      <c r="E56" s="98"/>
      <c r="F56" s="98"/>
      <c r="G56" s="98"/>
      <c r="H56" s="67"/>
      <c r="I56" s="10">
        <v>15.68</v>
      </c>
      <c r="J56" s="10" t="s">
        <v>271</v>
      </c>
      <c r="K56" s="10" t="s">
        <v>271</v>
      </c>
      <c r="L56" s="2">
        <f t="shared" si="0"/>
        <v>102.55068672334859</v>
      </c>
    </row>
    <row r="57" spans="1:24" ht="24" customHeight="1" x14ac:dyDescent="0.25">
      <c r="A57" s="15"/>
      <c r="B57" s="68">
        <v>43413</v>
      </c>
      <c r="C57" s="68" t="s">
        <v>507</v>
      </c>
      <c r="D57" s="9" t="s">
        <v>390</v>
      </c>
      <c r="E57" s="66" t="s">
        <v>25</v>
      </c>
      <c r="F57" s="66" t="s">
        <v>21</v>
      </c>
      <c r="G57" s="66" t="s">
        <v>22</v>
      </c>
      <c r="H57" s="66" t="s">
        <v>187</v>
      </c>
      <c r="I57" s="10">
        <v>0.67</v>
      </c>
      <c r="J57" s="10" t="s">
        <v>271</v>
      </c>
      <c r="K57" s="10" t="s">
        <v>271</v>
      </c>
    </row>
    <row r="58" spans="1:24" ht="24" customHeight="1" x14ac:dyDescent="0.25">
      <c r="A58" s="15"/>
      <c r="B58" s="98"/>
      <c r="C58" s="98"/>
      <c r="D58" s="9" t="s">
        <v>391</v>
      </c>
      <c r="E58" s="98"/>
      <c r="F58" s="98"/>
      <c r="G58" s="98"/>
      <c r="H58" s="67"/>
      <c r="I58" s="10">
        <v>0.72</v>
      </c>
      <c r="J58" s="10" t="s">
        <v>271</v>
      </c>
      <c r="K58" s="10" t="s">
        <v>271</v>
      </c>
    </row>
    <row r="59" spans="1:24" ht="15" customHeight="1" x14ac:dyDescent="0.25">
      <c r="A59" s="71" t="s">
        <v>270</v>
      </c>
      <c r="B59" s="72"/>
      <c r="C59" s="72"/>
      <c r="D59" s="72"/>
      <c r="E59" s="72"/>
      <c r="F59" s="72"/>
      <c r="G59" s="72"/>
      <c r="H59" s="72"/>
      <c r="I59" s="72"/>
      <c r="J59" s="72"/>
      <c r="K59" s="73"/>
      <c r="L59" s="13"/>
      <c r="M59" s="4"/>
      <c r="N59" s="4"/>
      <c r="O59" s="4"/>
      <c r="P59" s="4"/>
      <c r="Q59" s="4"/>
      <c r="R59" s="4"/>
      <c r="S59" s="4"/>
      <c r="T59" s="4"/>
      <c r="U59" s="4"/>
      <c r="V59" s="4"/>
      <c r="W59" s="4"/>
      <c r="X59" s="4"/>
    </row>
    <row r="60" spans="1:24" ht="16.5" customHeight="1" x14ac:dyDescent="0.25">
      <c r="A60" s="85" t="e">
        <f>A55+1</f>
        <v>#REF!</v>
      </c>
      <c r="B60" s="68" t="s">
        <v>452</v>
      </c>
      <c r="C60" s="68" t="s">
        <v>470</v>
      </c>
      <c r="D60" s="9" t="s">
        <v>390</v>
      </c>
      <c r="E60" s="66" t="s">
        <v>249</v>
      </c>
      <c r="F60" s="66" t="s">
        <v>29</v>
      </c>
      <c r="G60" s="66" t="s">
        <v>294</v>
      </c>
      <c r="H60" s="66" t="s">
        <v>188</v>
      </c>
      <c r="I60" s="10">
        <v>57.38</v>
      </c>
      <c r="J60" s="10">
        <v>35.83</v>
      </c>
      <c r="K60" s="10" t="s">
        <v>271</v>
      </c>
    </row>
    <row r="61" spans="1:24" ht="16.5" customHeight="1" x14ac:dyDescent="0.25">
      <c r="A61" s="86"/>
      <c r="B61" s="69"/>
      <c r="C61" s="69"/>
      <c r="D61" s="9" t="s">
        <v>391</v>
      </c>
      <c r="E61" s="67"/>
      <c r="F61" s="67"/>
      <c r="G61" s="67"/>
      <c r="H61" s="67"/>
      <c r="I61" s="10">
        <v>58.53</v>
      </c>
      <c r="J61" s="10">
        <v>41.2</v>
      </c>
      <c r="K61" s="10" t="s">
        <v>271</v>
      </c>
      <c r="L61" s="2">
        <f t="shared" si="0"/>
        <v>102.00418264203554</v>
      </c>
    </row>
    <row r="62" spans="1:24" x14ac:dyDescent="0.25">
      <c r="A62" s="85" t="e">
        <f>A60+1</f>
        <v>#REF!</v>
      </c>
      <c r="B62" s="68" t="s">
        <v>403</v>
      </c>
      <c r="C62" s="80" t="s">
        <v>471</v>
      </c>
      <c r="D62" s="9" t="s">
        <v>390</v>
      </c>
      <c r="E62" s="66" t="s">
        <v>31</v>
      </c>
      <c r="F62" s="66" t="s">
        <v>29</v>
      </c>
      <c r="G62" s="66" t="s">
        <v>32</v>
      </c>
      <c r="H62" s="66" t="s">
        <v>188</v>
      </c>
      <c r="I62" s="10">
        <v>33.69</v>
      </c>
      <c r="J62" s="10">
        <v>33.69</v>
      </c>
      <c r="K62" s="10" t="s">
        <v>271</v>
      </c>
    </row>
    <row r="63" spans="1:24" x14ac:dyDescent="0.25">
      <c r="A63" s="86"/>
      <c r="B63" s="69"/>
      <c r="C63" s="82"/>
      <c r="D63" s="9" t="s">
        <v>391</v>
      </c>
      <c r="E63" s="67"/>
      <c r="F63" s="67"/>
      <c r="G63" s="67"/>
      <c r="H63" s="67"/>
      <c r="I63" s="10">
        <v>35.26</v>
      </c>
      <c r="J63" s="10">
        <v>34.36</v>
      </c>
      <c r="K63" s="10" t="s">
        <v>271</v>
      </c>
      <c r="L63" s="2">
        <f t="shared" si="0"/>
        <v>104.66013653903235</v>
      </c>
    </row>
    <row r="64" spans="1:24" x14ac:dyDescent="0.25">
      <c r="A64" s="85" t="e">
        <f t="shared" ref="A64" si="1">A62+1</f>
        <v>#REF!</v>
      </c>
      <c r="B64" s="68" t="s">
        <v>452</v>
      </c>
      <c r="C64" s="80" t="s">
        <v>472</v>
      </c>
      <c r="D64" s="9" t="s">
        <v>390</v>
      </c>
      <c r="E64" s="66" t="s">
        <v>247</v>
      </c>
      <c r="F64" s="66" t="s">
        <v>29</v>
      </c>
      <c r="G64" s="66" t="s">
        <v>33</v>
      </c>
      <c r="H64" s="66" t="s">
        <v>188</v>
      </c>
      <c r="I64" s="10">
        <v>50.42</v>
      </c>
      <c r="J64" s="10">
        <v>37</v>
      </c>
      <c r="K64" s="10">
        <v>44.4</v>
      </c>
    </row>
    <row r="65" spans="1:24" x14ac:dyDescent="0.25">
      <c r="A65" s="86"/>
      <c r="B65" s="69"/>
      <c r="C65" s="82"/>
      <c r="D65" s="9" t="s">
        <v>391</v>
      </c>
      <c r="E65" s="67"/>
      <c r="F65" s="67"/>
      <c r="G65" s="67"/>
      <c r="H65" s="67"/>
      <c r="I65" s="10">
        <v>51.4</v>
      </c>
      <c r="J65" s="10">
        <v>37.74</v>
      </c>
      <c r="K65" s="10">
        <v>45.29</v>
      </c>
      <c r="L65" s="2">
        <f t="shared" si="0"/>
        <v>101.94367314557715</v>
      </c>
    </row>
    <row r="66" spans="1:24" x14ac:dyDescent="0.25">
      <c r="A66" s="85" t="e">
        <f t="shared" ref="A66" si="2">A64+1</f>
        <v>#REF!</v>
      </c>
      <c r="B66" s="68" t="s">
        <v>406</v>
      </c>
      <c r="C66" s="80" t="s">
        <v>473</v>
      </c>
      <c r="D66" s="9" t="s">
        <v>390</v>
      </c>
      <c r="E66" s="66" t="s">
        <v>34</v>
      </c>
      <c r="F66" s="66" t="s">
        <v>29</v>
      </c>
      <c r="G66" s="66" t="s">
        <v>35</v>
      </c>
      <c r="H66" s="66" t="s">
        <v>188</v>
      </c>
      <c r="I66" s="10">
        <v>37.64</v>
      </c>
      <c r="J66" s="10">
        <v>37.64</v>
      </c>
      <c r="K66" s="10">
        <v>45.17</v>
      </c>
    </row>
    <row r="67" spans="1:24" x14ac:dyDescent="0.25">
      <c r="A67" s="86"/>
      <c r="B67" s="69"/>
      <c r="C67" s="82"/>
      <c r="D67" s="9" t="s">
        <v>391</v>
      </c>
      <c r="E67" s="67"/>
      <c r="F67" s="67"/>
      <c r="G67" s="67"/>
      <c r="H67" s="67"/>
      <c r="I67" s="10">
        <v>38.909999999999997</v>
      </c>
      <c r="J67" s="10">
        <v>38.39</v>
      </c>
      <c r="K67" s="10">
        <v>46.07</v>
      </c>
      <c r="L67" s="2">
        <f t="shared" si="0"/>
        <v>103.3740701381509</v>
      </c>
    </row>
    <row r="68" spans="1:24" x14ac:dyDescent="0.25">
      <c r="A68" s="85">
        <v>18</v>
      </c>
      <c r="B68" s="68" t="s">
        <v>399</v>
      </c>
      <c r="C68" s="80" t="s">
        <v>474</v>
      </c>
      <c r="D68" s="9" t="s">
        <v>390</v>
      </c>
      <c r="E68" s="66" t="s">
        <v>367</v>
      </c>
      <c r="F68" s="66" t="s">
        <v>29</v>
      </c>
      <c r="G68" s="66" t="s">
        <v>30</v>
      </c>
      <c r="H68" s="66" t="s">
        <v>188</v>
      </c>
      <c r="I68" s="10">
        <v>57.16</v>
      </c>
      <c r="J68" s="10">
        <v>46.11</v>
      </c>
      <c r="K68" s="10" t="s">
        <v>271</v>
      </c>
    </row>
    <row r="69" spans="1:24" x14ac:dyDescent="0.25">
      <c r="A69" s="86"/>
      <c r="B69" s="69"/>
      <c r="C69" s="82"/>
      <c r="D69" s="9" t="s">
        <v>391</v>
      </c>
      <c r="E69" s="67"/>
      <c r="F69" s="67"/>
      <c r="G69" s="67"/>
      <c r="H69" s="67"/>
      <c r="I69" s="10">
        <v>60.34</v>
      </c>
      <c r="J69" s="10">
        <v>47.03</v>
      </c>
      <c r="K69" s="10" t="s">
        <v>271</v>
      </c>
      <c r="L69" s="2">
        <f t="shared" si="0"/>
        <v>105.5633310006998</v>
      </c>
    </row>
    <row r="70" spans="1:24" x14ac:dyDescent="0.25">
      <c r="A70" s="85">
        <f>A68+1</f>
        <v>19</v>
      </c>
      <c r="B70" s="68" t="s">
        <v>418</v>
      </c>
      <c r="C70" s="80" t="s">
        <v>419</v>
      </c>
      <c r="D70" s="9" t="s">
        <v>390</v>
      </c>
      <c r="E70" s="66" t="s">
        <v>36</v>
      </c>
      <c r="F70" s="66" t="s">
        <v>29</v>
      </c>
      <c r="G70" s="66" t="s">
        <v>190</v>
      </c>
      <c r="H70" s="66" t="s">
        <v>188</v>
      </c>
      <c r="I70" s="10">
        <v>49.99</v>
      </c>
      <c r="J70" s="10">
        <v>48.34</v>
      </c>
      <c r="K70" s="10">
        <v>58.01</v>
      </c>
    </row>
    <row r="71" spans="1:24" x14ac:dyDescent="0.25">
      <c r="A71" s="88"/>
      <c r="B71" s="77"/>
      <c r="C71" s="87"/>
      <c r="D71" s="9" t="s">
        <v>391</v>
      </c>
      <c r="E71" s="70"/>
      <c r="F71" s="70"/>
      <c r="G71" s="67"/>
      <c r="H71" s="67"/>
      <c r="I71" s="10">
        <v>50.98</v>
      </c>
      <c r="J71" s="10">
        <v>49.31</v>
      </c>
      <c r="K71" s="10">
        <v>59.17</v>
      </c>
      <c r="L71" s="2">
        <f t="shared" si="0"/>
        <v>101.98039607921584</v>
      </c>
    </row>
    <row r="72" spans="1:24" x14ac:dyDescent="0.25">
      <c r="A72" s="88"/>
      <c r="B72" s="77"/>
      <c r="C72" s="87"/>
      <c r="D72" s="9" t="s">
        <v>390</v>
      </c>
      <c r="E72" s="70"/>
      <c r="F72" s="70"/>
      <c r="G72" s="66" t="s">
        <v>191</v>
      </c>
      <c r="H72" s="66" t="s">
        <v>188</v>
      </c>
      <c r="I72" s="10">
        <v>26.91</v>
      </c>
      <c r="J72" s="10">
        <v>26.91</v>
      </c>
      <c r="K72" s="10">
        <v>32.29</v>
      </c>
    </row>
    <row r="73" spans="1:24" x14ac:dyDescent="0.25">
      <c r="A73" s="86"/>
      <c r="B73" s="69"/>
      <c r="C73" s="82"/>
      <c r="D73" s="9" t="s">
        <v>391</v>
      </c>
      <c r="E73" s="67"/>
      <c r="F73" s="67"/>
      <c r="G73" s="67"/>
      <c r="H73" s="67"/>
      <c r="I73" s="10">
        <v>27.45</v>
      </c>
      <c r="J73" s="10">
        <v>27.45</v>
      </c>
      <c r="K73" s="10">
        <v>32.94</v>
      </c>
      <c r="L73" s="2">
        <f t="shared" ref="L73:L137" si="3">I73/I72*100</f>
        <v>102.00668896321071</v>
      </c>
    </row>
    <row r="74" spans="1:24" ht="22.5" customHeight="1" x14ac:dyDescent="0.25">
      <c r="A74" s="85" t="e">
        <f>#REF!+1</f>
        <v>#REF!</v>
      </c>
      <c r="B74" s="68" t="s">
        <v>418</v>
      </c>
      <c r="C74" s="80" t="s">
        <v>420</v>
      </c>
      <c r="D74" s="9" t="s">
        <v>390</v>
      </c>
      <c r="E74" s="66" t="s">
        <v>624</v>
      </c>
      <c r="F74" s="66" t="s">
        <v>29</v>
      </c>
      <c r="G74" s="66" t="s">
        <v>38</v>
      </c>
      <c r="H74" s="66" t="s">
        <v>188</v>
      </c>
      <c r="I74" s="10">
        <v>65.319999999999993</v>
      </c>
      <c r="J74" s="10">
        <v>43.63</v>
      </c>
      <c r="K74" s="12" t="s">
        <v>274</v>
      </c>
      <c r="L74" s="4"/>
      <c r="M74" s="4"/>
      <c r="N74" s="4"/>
      <c r="O74" s="4"/>
      <c r="P74" s="13"/>
      <c r="Q74" s="4"/>
      <c r="R74" s="4"/>
      <c r="S74" s="4"/>
      <c r="T74" s="4"/>
      <c r="U74" s="4"/>
      <c r="V74" s="4"/>
      <c r="W74" s="4"/>
      <c r="X74" s="4"/>
    </row>
    <row r="75" spans="1:24" x14ac:dyDescent="0.25">
      <c r="A75" s="86"/>
      <c r="B75" s="69"/>
      <c r="C75" s="82"/>
      <c r="D75" s="9" t="s">
        <v>391</v>
      </c>
      <c r="E75" s="67"/>
      <c r="F75" s="67"/>
      <c r="G75" s="67"/>
      <c r="H75" s="67"/>
      <c r="I75" s="10">
        <v>68.45</v>
      </c>
      <c r="J75" s="10">
        <v>44.5</v>
      </c>
      <c r="K75" s="12" t="s">
        <v>274</v>
      </c>
      <c r="L75" s="4"/>
      <c r="M75" s="4"/>
      <c r="N75" s="4"/>
      <c r="O75" s="4"/>
      <c r="P75" s="13"/>
      <c r="Q75" s="4"/>
      <c r="R75" s="4"/>
      <c r="S75" s="4"/>
      <c r="T75" s="4"/>
      <c r="U75" s="4"/>
      <c r="V75" s="4"/>
      <c r="W75" s="4"/>
      <c r="X75" s="4"/>
    </row>
    <row r="76" spans="1:24" ht="22.5" customHeight="1" x14ac:dyDescent="0.25">
      <c r="A76" s="85" t="e">
        <f>#REF!+1</f>
        <v>#REF!</v>
      </c>
      <c r="B76" s="68">
        <v>43463</v>
      </c>
      <c r="C76" s="80" t="s">
        <v>423</v>
      </c>
      <c r="D76" s="16" t="s">
        <v>390</v>
      </c>
      <c r="E76" s="66" t="s">
        <v>422</v>
      </c>
      <c r="F76" s="66" t="s">
        <v>29</v>
      </c>
      <c r="G76" s="66" t="s">
        <v>51</v>
      </c>
      <c r="H76" s="66" t="s">
        <v>188</v>
      </c>
      <c r="I76" s="10">
        <v>93.3</v>
      </c>
      <c r="J76" s="10">
        <v>42.02</v>
      </c>
      <c r="K76" s="12">
        <v>50.42</v>
      </c>
      <c r="L76" s="4"/>
      <c r="M76" s="4"/>
      <c r="N76" s="4"/>
      <c r="O76" s="4"/>
      <c r="P76" s="13"/>
      <c r="Q76" s="4"/>
      <c r="R76" s="4"/>
      <c r="S76" s="4"/>
      <c r="T76" s="4"/>
      <c r="U76" s="4"/>
      <c r="V76" s="4"/>
      <c r="W76" s="4"/>
      <c r="X76" s="4"/>
    </row>
    <row r="77" spans="1:24" x14ac:dyDescent="0.25">
      <c r="A77" s="86"/>
      <c r="B77" s="69"/>
      <c r="C77" s="82"/>
      <c r="D77" s="9" t="s">
        <v>391</v>
      </c>
      <c r="E77" s="67"/>
      <c r="F77" s="67"/>
      <c r="G77" s="67"/>
      <c r="H77" s="67"/>
      <c r="I77" s="10">
        <v>93.3</v>
      </c>
      <c r="J77" s="10">
        <v>42.86</v>
      </c>
      <c r="K77" s="12">
        <v>51.43</v>
      </c>
      <c r="L77" s="4"/>
      <c r="M77" s="4"/>
      <c r="N77" s="4"/>
      <c r="O77" s="4"/>
      <c r="P77" s="13"/>
      <c r="Q77" s="4"/>
      <c r="R77" s="4"/>
      <c r="S77" s="4"/>
      <c r="T77" s="4"/>
      <c r="U77" s="4"/>
      <c r="V77" s="4"/>
      <c r="W77" s="4"/>
      <c r="X77" s="4"/>
    </row>
    <row r="78" spans="1:24" x14ac:dyDescent="0.25">
      <c r="A78" s="85" t="e">
        <f>A74+1</f>
        <v>#REF!</v>
      </c>
      <c r="B78" s="68">
        <v>43454</v>
      </c>
      <c r="C78" s="80" t="s">
        <v>432</v>
      </c>
      <c r="D78" s="9" t="s">
        <v>390</v>
      </c>
      <c r="E78" s="66" t="s">
        <v>369</v>
      </c>
      <c r="F78" s="66" t="s">
        <v>29</v>
      </c>
      <c r="G78" s="66" t="s">
        <v>44</v>
      </c>
      <c r="H78" s="66" t="s">
        <v>188</v>
      </c>
      <c r="I78" s="10">
        <v>57.09</v>
      </c>
      <c r="J78" s="10">
        <v>41.42</v>
      </c>
      <c r="K78" s="12">
        <v>49.71</v>
      </c>
      <c r="L78" s="4"/>
      <c r="M78" s="4"/>
      <c r="N78" s="4"/>
      <c r="O78" s="4"/>
      <c r="P78" s="13"/>
      <c r="Q78" s="4"/>
      <c r="R78" s="4"/>
      <c r="S78" s="4"/>
      <c r="T78" s="4"/>
      <c r="U78" s="4"/>
      <c r="V78" s="4"/>
      <c r="W78" s="4"/>
      <c r="X78" s="4"/>
    </row>
    <row r="79" spans="1:24" x14ac:dyDescent="0.25">
      <c r="A79" s="86"/>
      <c r="B79" s="69"/>
      <c r="C79" s="82"/>
      <c r="D79" s="9" t="s">
        <v>391</v>
      </c>
      <c r="E79" s="67"/>
      <c r="F79" s="67"/>
      <c r="G79" s="67"/>
      <c r="H79" s="67"/>
      <c r="I79" s="10">
        <v>57.09</v>
      </c>
      <c r="J79" s="10">
        <v>42.25</v>
      </c>
      <c r="K79" s="12">
        <v>50.7</v>
      </c>
      <c r="L79" s="4"/>
      <c r="M79" s="4"/>
      <c r="N79" s="4"/>
      <c r="O79" s="4"/>
      <c r="P79" s="13"/>
      <c r="Q79" s="4"/>
      <c r="R79" s="4"/>
      <c r="S79" s="4"/>
      <c r="T79" s="4"/>
      <c r="U79" s="4"/>
      <c r="V79" s="4"/>
      <c r="W79" s="4"/>
      <c r="X79" s="4"/>
    </row>
    <row r="80" spans="1:24" x14ac:dyDescent="0.25">
      <c r="A80" s="85" t="e">
        <f>#REF!+1</f>
        <v>#REF!</v>
      </c>
      <c r="B80" s="68">
        <v>43454</v>
      </c>
      <c r="C80" s="80" t="s">
        <v>427</v>
      </c>
      <c r="D80" s="9" t="s">
        <v>390</v>
      </c>
      <c r="E80" s="66" t="s">
        <v>425</v>
      </c>
      <c r="F80" s="66" t="s">
        <v>29</v>
      </c>
      <c r="G80" s="66" t="s">
        <v>39</v>
      </c>
      <c r="H80" s="66" t="s">
        <v>188</v>
      </c>
      <c r="I80" s="10">
        <v>50</v>
      </c>
      <c r="J80" s="10">
        <v>41.42</v>
      </c>
      <c r="K80" s="10">
        <v>49.7</v>
      </c>
    </row>
    <row r="81" spans="1:24" x14ac:dyDescent="0.25">
      <c r="A81" s="86"/>
      <c r="B81" s="77"/>
      <c r="C81" s="87"/>
      <c r="D81" s="9" t="s">
        <v>391</v>
      </c>
      <c r="E81" s="70"/>
      <c r="F81" s="70"/>
      <c r="G81" s="67"/>
      <c r="H81" s="67"/>
      <c r="I81" s="10">
        <v>51.89</v>
      </c>
      <c r="J81" s="10">
        <v>42.25</v>
      </c>
      <c r="K81" s="10">
        <v>50.7</v>
      </c>
      <c r="L81" s="2">
        <f t="shared" ref="L81" si="4">I81/I80*100</f>
        <v>103.78</v>
      </c>
    </row>
    <row r="82" spans="1:24" x14ac:dyDescent="0.25">
      <c r="A82" s="85" t="e">
        <f>#REF!+1</f>
        <v>#REF!</v>
      </c>
      <c r="B82" s="77"/>
      <c r="C82" s="87"/>
      <c r="D82" s="9" t="s">
        <v>390</v>
      </c>
      <c r="E82" s="70"/>
      <c r="F82" s="70"/>
      <c r="G82" s="66" t="s">
        <v>47</v>
      </c>
      <c r="H82" s="66" t="s">
        <v>188</v>
      </c>
      <c r="I82" s="10">
        <v>50</v>
      </c>
      <c r="J82" s="10">
        <v>41.24</v>
      </c>
      <c r="K82" s="10">
        <v>49.49</v>
      </c>
    </row>
    <row r="83" spans="1:24" x14ac:dyDescent="0.25">
      <c r="A83" s="86"/>
      <c r="B83" s="69"/>
      <c r="C83" s="82"/>
      <c r="D83" s="9" t="s">
        <v>391</v>
      </c>
      <c r="E83" s="67"/>
      <c r="F83" s="67"/>
      <c r="G83" s="67"/>
      <c r="H83" s="67"/>
      <c r="I83" s="10">
        <v>51.89</v>
      </c>
      <c r="J83" s="10">
        <v>42.06</v>
      </c>
      <c r="K83" s="10">
        <v>50.48</v>
      </c>
      <c r="L83" s="2">
        <f t="shared" ref="L83" si="5">I83/I82*100</f>
        <v>103.78</v>
      </c>
    </row>
    <row r="84" spans="1:24" x14ac:dyDescent="0.25">
      <c r="A84" s="85" t="e">
        <f>#REF!+1</f>
        <v>#REF!</v>
      </c>
      <c r="B84" s="68" t="s">
        <v>418</v>
      </c>
      <c r="C84" s="80" t="s">
        <v>421</v>
      </c>
      <c r="D84" s="9" t="s">
        <v>390</v>
      </c>
      <c r="E84" s="66" t="s">
        <v>40</v>
      </c>
      <c r="F84" s="66" t="s">
        <v>29</v>
      </c>
      <c r="G84" s="66" t="s">
        <v>320</v>
      </c>
      <c r="H84" s="66" t="s">
        <v>188</v>
      </c>
      <c r="I84" s="10">
        <v>56.45</v>
      </c>
      <c r="J84" s="10">
        <v>54.42</v>
      </c>
      <c r="K84" s="10">
        <v>65.3</v>
      </c>
    </row>
    <row r="85" spans="1:24" x14ac:dyDescent="0.25">
      <c r="A85" s="86"/>
      <c r="B85" s="69"/>
      <c r="C85" s="82"/>
      <c r="D85" s="9" t="s">
        <v>391</v>
      </c>
      <c r="E85" s="67"/>
      <c r="F85" s="67"/>
      <c r="G85" s="67"/>
      <c r="H85" s="67"/>
      <c r="I85" s="10">
        <v>57.78</v>
      </c>
      <c r="J85" s="10">
        <v>55.51</v>
      </c>
      <c r="K85" s="10">
        <v>66.61</v>
      </c>
      <c r="L85" s="2" t="e">
        <f>I84/#REF!*100</f>
        <v>#REF!</v>
      </c>
    </row>
    <row r="86" spans="1:24" x14ac:dyDescent="0.25">
      <c r="A86" s="85" t="e">
        <f>A82+1</f>
        <v>#REF!</v>
      </c>
      <c r="B86" s="68">
        <v>43454</v>
      </c>
      <c r="C86" s="80" t="s">
        <v>428</v>
      </c>
      <c r="D86" s="16" t="s">
        <v>390</v>
      </c>
      <c r="E86" s="66" t="s">
        <v>50</v>
      </c>
      <c r="F86" s="66" t="s">
        <v>29</v>
      </c>
      <c r="G86" s="66" t="s">
        <v>47</v>
      </c>
      <c r="H86" s="66" t="s">
        <v>187</v>
      </c>
      <c r="I86" s="10">
        <v>26.6</v>
      </c>
      <c r="J86" s="10" t="s">
        <v>274</v>
      </c>
      <c r="K86" s="10" t="s">
        <v>274</v>
      </c>
      <c r="L86" s="4"/>
      <c r="M86" s="4"/>
      <c r="N86" s="4"/>
      <c r="O86" s="4"/>
      <c r="P86" s="13"/>
      <c r="Q86" s="4"/>
      <c r="R86" s="4"/>
      <c r="S86" s="4"/>
      <c r="T86" s="4"/>
      <c r="U86" s="4"/>
      <c r="V86" s="4"/>
      <c r="W86" s="4"/>
      <c r="X86" s="4"/>
    </row>
    <row r="87" spans="1:24" x14ac:dyDescent="0.25">
      <c r="A87" s="86"/>
      <c r="B87" s="69"/>
      <c r="C87" s="82"/>
      <c r="D87" s="9" t="s">
        <v>391</v>
      </c>
      <c r="E87" s="67"/>
      <c r="F87" s="67"/>
      <c r="G87" s="67"/>
      <c r="H87" s="67"/>
      <c r="I87" s="10">
        <v>26.96</v>
      </c>
      <c r="J87" s="10" t="s">
        <v>274</v>
      </c>
      <c r="K87" s="10" t="s">
        <v>274</v>
      </c>
      <c r="L87" s="4"/>
      <c r="M87" s="4"/>
      <c r="N87" s="4"/>
      <c r="O87" s="4"/>
      <c r="P87" s="13"/>
      <c r="Q87" s="4"/>
      <c r="R87" s="4"/>
      <c r="S87" s="4"/>
      <c r="T87" s="4"/>
      <c r="U87" s="4"/>
      <c r="V87" s="4"/>
      <c r="W87" s="4"/>
      <c r="X87" s="4"/>
    </row>
    <row r="88" spans="1:24" ht="24.75" customHeight="1" x14ac:dyDescent="0.25">
      <c r="A88" s="85" t="e">
        <f>#REF!+1</f>
        <v>#REF!</v>
      </c>
      <c r="B88" s="68" t="s">
        <v>410</v>
      </c>
      <c r="C88" s="66" t="s">
        <v>429</v>
      </c>
      <c r="D88" s="9" t="s">
        <v>390</v>
      </c>
      <c r="E88" s="66" t="s">
        <v>223</v>
      </c>
      <c r="F88" s="66" t="s">
        <v>29</v>
      </c>
      <c r="G88" s="66" t="s">
        <v>314</v>
      </c>
      <c r="H88" s="66" t="s">
        <v>188</v>
      </c>
      <c r="I88" s="12">
        <v>54.12</v>
      </c>
      <c r="J88" s="12">
        <v>51.62</v>
      </c>
      <c r="K88" s="12">
        <v>61.94</v>
      </c>
      <c r="L88" s="13"/>
      <c r="M88" s="4"/>
      <c r="N88" s="4"/>
      <c r="O88" s="4"/>
      <c r="P88" s="4"/>
      <c r="Q88" s="4"/>
      <c r="R88" s="4"/>
      <c r="S88" s="4"/>
      <c r="T88" s="4"/>
      <c r="U88" s="4"/>
      <c r="V88" s="4"/>
      <c r="W88" s="4"/>
      <c r="X88" s="4"/>
    </row>
    <row r="89" spans="1:24" x14ac:dyDescent="0.25">
      <c r="A89" s="88"/>
      <c r="B89" s="77"/>
      <c r="C89" s="70"/>
      <c r="D89" s="9" t="s">
        <v>391</v>
      </c>
      <c r="E89" s="70"/>
      <c r="F89" s="70"/>
      <c r="G89" s="70"/>
      <c r="H89" s="84"/>
      <c r="I89" s="12">
        <v>54.12</v>
      </c>
      <c r="J89" s="12">
        <v>51.62</v>
      </c>
      <c r="K89" s="12">
        <v>61.94</v>
      </c>
      <c r="L89" s="13">
        <f t="shared" si="3"/>
        <v>100</v>
      </c>
      <c r="M89" s="4"/>
      <c r="N89" s="4"/>
      <c r="O89" s="4"/>
      <c r="P89" s="4"/>
      <c r="Q89" s="4"/>
      <c r="R89" s="4"/>
      <c r="S89" s="4"/>
      <c r="T89" s="4"/>
      <c r="U89" s="4"/>
      <c r="V89" s="4"/>
      <c r="W89" s="4"/>
      <c r="X89" s="4"/>
    </row>
    <row r="90" spans="1:24" ht="24.75" customHeight="1" x14ac:dyDescent="0.25">
      <c r="A90" s="88"/>
      <c r="B90" s="77"/>
      <c r="C90" s="70"/>
      <c r="D90" s="9" t="s">
        <v>390</v>
      </c>
      <c r="E90" s="70"/>
      <c r="F90" s="70"/>
      <c r="G90" s="66" t="s">
        <v>315</v>
      </c>
      <c r="H90" s="66" t="s">
        <v>188</v>
      </c>
      <c r="I90" s="12">
        <v>11.76</v>
      </c>
      <c r="J90" s="12">
        <v>9.6999999999999993</v>
      </c>
      <c r="K90" s="12">
        <v>11.64</v>
      </c>
      <c r="L90" s="13"/>
      <c r="M90" s="4"/>
      <c r="N90" s="4"/>
      <c r="O90" s="4"/>
      <c r="P90" s="4"/>
      <c r="Q90" s="4"/>
      <c r="R90" s="4"/>
      <c r="S90" s="4"/>
      <c r="T90" s="4"/>
      <c r="U90" s="4"/>
      <c r="V90" s="4"/>
      <c r="W90" s="4"/>
      <c r="X90" s="4"/>
    </row>
    <row r="91" spans="1:24" x14ac:dyDescent="0.25">
      <c r="A91" s="88"/>
      <c r="B91" s="77"/>
      <c r="C91" s="70"/>
      <c r="D91" s="9" t="s">
        <v>391</v>
      </c>
      <c r="E91" s="70"/>
      <c r="F91" s="70"/>
      <c r="G91" s="70"/>
      <c r="H91" s="84"/>
      <c r="I91" s="12">
        <v>12</v>
      </c>
      <c r="J91" s="12">
        <v>9.89</v>
      </c>
      <c r="K91" s="12">
        <v>11.87</v>
      </c>
      <c r="L91" s="13">
        <f t="shared" si="3"/>
        <v>102.04081632653062</v>
      </c>
      <c r="M91" s="4"/>
      <c r="N91" s="4"/>
      <c r="O91" s="4"/>
      <c r="P91" s="4"/>
      <c r="Q91" s="4"/>
      <c r="R91" s="4"/>
      <c r="S91" s="4"/>
      <c r="T91" s="4"/>
      <c r="U91" s="4"/>
      <c r="V91" s="4"/>
      <c r="W91" s="4"/>
      <c r="X91" s="4"/>
    </row>
    <row r="92" spans="1:24" ht="24.75" customHeight="1" x14ac:dyDescent="0.25">
      <c r="A92" s="88"/>
      <c r="B92" s="77"/>
      <c r="C92" s="70"/>
      <c r="D92" s="9" t="s">
        <v>390</v>
      </c>
      <c r="E92" s="70"/>
      <c r="F92" s="70"/>
      <c r="G92" s="66" t="s">
        <v>431</v>
      </c>
      <c r="H92" s="66" t="s">
        <v>188</v>
      </c>
      <c r="I92" s="12">
        <v>41.75</v>
      </c>
      <c r="J92" s="12">
        <v>41.75</v>
      </c>
      <c r="K92" s="12">
        <v>50.1</v>
      </c>
      <c r="L92" s="13"/>
      <c r="M92" s="4"/>
      <c r="N92" s="4"/>
      <c r="O92" s="4"/>
      <c r="P92" s="4"/>
      <c r="Q92" s="4"/>
      <c r="R92" s="4"/>
      <c r="S92" s="4"/>
      <c r="T92" s="4"/>
      <c r="U92" s="4"/>
      <c r="V92" s="4"/>
      <c r="W92" s="4"/>
      <c r="X92" s="4"/>
    </row>
    <row r="93" spans="1:24" ht="24" customHeight="1" x14ac:dyDescent="0.25">
      <c r="A93" s="86"/>
      <c r="B93" s="69"/>
      <c r="C93" s="67"/>
      <c r="D93" s="9" t="s">
        <v>391</v>
      </c>
      <c r="E93" s="70"/>
      <c r="F93" s="70"/>
      <c r="G93" s="70"/>
      <c r="H93" s="84"/>
      <c r="I93" s="12">
        <v>43.31</v>
      </c>
      <c r="J93" s="12">
        <v>42.59</v>
      </c>
      <c r="K93" s="12">
        <v>51.1</v>
      </c>
      <c r="L93" s="13">
        <f t="shared" si="3"/>
        <v>103.7365269461078</v>
      </c>
      <c r="M93" s="4"/>
      <c r="N93" s="4"/>
      <c r="O93" s="4"/>
      <c r="P93" s="4"/>
      <c r="Q93" s="4"/>
      <c r="R93" s="4"/>
      <c r="S93" s="4"/>
      <c r="T93" s="4"/>
      <c r="U93" s="4"/>
      <c r="V93" s="4"/>
      <c r="W93" s="4"/>
      <c r="X93" s="4"/>
    </row>
    <row r="94" spans="1:24" ht="15" customHeight="1" x14ac:dyDescent="0.25">
      <c r="A94" s="85" t="e">
        <f>A88+1</f>
        <v>#REF!</v>
      </c>
      <c r="B94" s="68">
        <v>43454</v>
      </c>
      <c r="C94" s="80" t="s">
        <v>610</v>
      </c>
      <c r="D94" s="9" t="s">
        <v>390</v>
      </c>
      <c r="E94" s="66" t="s">
        <v>42</v>
      </c>
      <c r="F94" s="66" t="s">
        <v>29</v>
      </c>
      <c r="G94" s="66" t="s">
        <v>192</v>
      </c>
      <c r="H94" s="66" t="s">
        <v>188</v>
      </c>
      <c r="I94" s="10">
        <v>53.17</v>
      </c>
      <c r="J94" s="10">
        <v>19.239999999999998</v>
      </c>
      <c r="K94" s="10">
        <f>J94*1.2</f>
        <v>23.087999999999997</v>
      </c>
    </row>
    <row r="95" spans="1:24" x14ac:dyDescent="0.25">
      <c r="A95" s="88"/>
      <c r="B95" s="77"/>
      <c r="C95" s="87"/>
      <c r="D95" s="9" t="s">
        <v>391</v>
      </c>
      <c r="E95" s="70"/>
      <c r="F95" s="70"/>
      <c r="G95" s="67"/>
      <c r="H95" s="67"/>
      <c r="I95" s="10">
        <v>56.75</v>
      </c>
      <c r="J95" s="10">
        <v>24.05</v>
      </c>
      <c r="K95" s="10">
        <f>J95*1.2</f>
        <v>28.86</v>
      </c>
      <c r="L95" s="2">
        <f t="shared" si="3"/>
        <v>106.73312018055294</v>
      </c>
    </row>
    <row r="96" spans="1:24" x14ac:dyDescent="0.25">
      <c r="A96" s="88"/>
      <c r="B96" s="77"/>
      <c r="C96" s="87"/>
      <c r="D96" s="9" t="s">
        <v>390</v>
      </c>
      <c r="E96" s="70"/>
      <c r="F96" s="70"/>
      <c r="G96" s="66" t="s">
        <v>193</v>
      </c>
      <c r="H96" s="66" t="s">
        <v>188</v>
      </c>
      <c r="I96" s="10">
        <v>35.9</v>
      </c>
      <c r="J96" s="10">
        <v>19.239999999999998</v>
      </c>
      <c r="K96" s="10">
        <f>J96*1.2</f>
        <v>23.087999999999997</v>
      </c>
    </row>
    <row r="97" spans="1:12" x14ac:dyDescent="0.25">
      <c r="A97" s="88"/>
      <c r="B97" s="69"/>
      <c r="C97" s="82"/>
      <c r="D97" s="9" t="s">
        <v>391</v>
      </c>
      <c r="E97" s="70"/>
      <c r="F97" s="70"/>
      <c r="G97" s="70"/>
      <c r="H97" s="67"/>
      <c r="I97" s="10">
        <v>38.5</v>
      </c>
      <c r="J97" s="10">
        <v>24.05</v>
      </c>
      <c r="K97" s="10">
        <f>J97*1.2</f>
        <v>28.86</v>
      </c>
      <c r="L97" s="2">
        <f t="shared" si="3"/>
        <v>107.24233983286908</v>
      </c>
    </row>
    <row r="98" spans="1:12" x14ac:dyDescent="0.25">
      <c r="A98" s="85" t="e">
        <f>A94+1</f>
        <v>#REF!</v>
      </c>
      <c r="B98" s="68" t="str">
        <f>ХВС!B104</f>
        <v>23.11.2018,    20.12.2018</v>
      </c>
      <c r="C98" s="68" t="s">
        <v>609</v>
      </c>
      <c r="D98" s="9" t="s">
        <v>390</v>
      </c>
      <c r="E98" s="66" t="s">
        <v>237</v>
      </c>
      <c r="F98" s="66" t="s">
        <v>29</v>
      </c>
      <c r="G98" s="66" t="s">
        <v>44</v>
      </c>
      <c r="H98" s="66" t="s">
        <v>188</v>
      </c>
      <c r="I98" s="10">
        <v>51.14</v>
      </c>
      <c r="J98" s="10">
        <v>51.14</v>
      </c>
      <c r="K98" s="10">
        <v>61.37</v>
      </c>
    </row>
    <row r="99" spans="1:12" x14ac:dyDescent="0.25">
      <c r="A99" s="86"/>
      <c r="B99" s="69"/>
      <c r="C99" s="69"/>
      <c r="D99" s="9" t="s">
        <v>391</v>
      </c>
      <c r="E99" s="67"/>
      <c r="F99" s="67"/>
      <c r="G99" s="67"/>
      <c r="H99" s="67"/>
      <c r="I99" s="10">
        <v>51.14</v>
      </c>
      <c r="J99" s="10">
        <v>51.14</v>
      </c>
      <c r="K99" s="10">
        <v>61.37</v>
      </c>
      <c r="L99" s="2">
        <f t="shared" si="3"/>
        <v>100</v>
      </c>
    </row>
    <row r="100" spans="1:12" x14ac:dyDescent="0.25">
      <c r="A100" s="85">
        <f>A92+1</f>
        <v>1</v>
      </c>
      <c r="B100" s="68" t="s">
        <v>409</v>
      </c>
      <c r="C100" s="80" t="s">
        <v>608</v>
      </c>
      <c r="D100" s="9" t="s">
        <v>390</v>
      </c>
      <c r="E100" s="66" t="s">
        <v>363</v>
      </c>
      <c r="F100" s="66" t="s">
        <v>29</v>
      </c>
      <c r="G100" s="66" t="s">
        <v>44</v>
      </c>
      <c r="H100" s="66" t="s">
        <v>188</v>
      </c>
      <c r="I100" s="10">
        <v>44.59</v>
      </c>
      <c r="J100" s="10">
        <v>44.59</v>
      </c>
      <c r="K100" s="10">
        <f t="shared" ref="K100:K105" si="6">J100*1.2</f>
        <v>53.508000000000003</v>
      </c>
    </row>
    <row r="101" spans="1:12" x14ac:dyDescent="0.25">
      <c r="A101" s="86"/>
      <c r="B101" s="69"/>
      <c r="C101" s="82"/>
      <c r="D101" s="9" t="s">
        <v>391</v>
      </c>
      <c r="E101" s="67"/>
      <c r="F101" s="67"/>
      <c r="G101" s="67"/>
      <c r="H101" s="67"/>
      <c r="I101" s="10">
        <v>45.66</v>
      </c>
      <c r="J101" s="10">
        <v>45.48</v>
      </c>
      <c r="K101" s="10">
        <f t="shared" si="6"/>
        <v>54.575999999999993</v>
      </c>
      <c r="L101" s="2">
        <f>I101/I100*100</f>
        <v>102.39964117515137</v>
      </c>
    </row>
    <row r="102" spans="1:12" ht="15" customHeight="1" x14ac:dyDescent="0.25">
      <c r="A102" s="85" t="e">
        <f>A98+1</f>
        <v>#REF!</v>
      </c>
      <c r="B102" s="68" t="str">
        <f>ХВС!B106</f>
        <v>07.12.2018, 20.12.2018</v>
      </c>
      <c r="C102" s="68" t="s">
        <v>607</v>
      </c>
      <c r="D102" s="9" t="s">
        <v>390</v>
      </c>
      <c r="E102" s="66" t="s">
        <v>45</v>
      </c>
      <c r="F102" s="66" t="s">
        <v>29</v>
      </c>
      <c r="G102" s="66" t="s">
        <v>194</v>
      </c>
      <c r="H102" s="66" t="s">
        <v>188</v>
      </c>
      <c r="I102" s="10">
        <v>60.94</v>
      </c>
      <c r="J102" s="10">
        <v>56.59</v>
      </c>
      <c r="K102" s="10">
        <f t="shared" si="6"/>
        <v>67.908000000000001</v>
      </c>
    </row>
    <row r="103" spans="1:12" x14ac:dyDescent="0.25">
      <c r="A103" s="88"/>
      <c r="B103" s="77"/>
      <c r="C103" s="77"/>
      <c r="D103" s="9" t="s">
        <v>391</v>
      </c>
      <c r="E103" s="70"/>
      <c r="F103" s="70"/>
      <c r="G103" s="67"/>
      <c r="H103" s="67"/>
      <c r="I103" s="10">
        <v>63.58</v>
      </c>
      <c r="J103" s="10">
        <v>57.72</v>
      </c>
      <c r="K103" s="10">
        <f t="shared" si="6"/>
        <v>69.263999999999996</v>
      </c>
      <c r="L103" s="2">
        <f t="shared" si="3"/>
        <v>104.33212996389891</v>
      </c>
    </row>
    <row r="104" spans="1:12" x14ac:dyDescent="0.25">
      <c r="A104" s="88"/>
      <c r="B104" s="77"/>
      <c r="C104" s="77"/>
      <c r="D104" s="9" t="s">
        <v>390</v>
      </c>
      <c r="E104" s="70"/>
      <c r="F104" s="70"/>
      <c r="G104" s="66" t="s">
        <v>195</v>
      </c>
      <c r="H104" s="66" t="s">
        <v>188</v>
      </c>
      <c r="I104" s="10">
        <v>82.2</v>
      </c>
      <c r="J104" s="10">
        <v>29.49</v>
      </c>
      <c r="K104" s="10">
        <f t="shared" si="6"/>
        <v>35.387999999999998</v>
      </c>
    </row>
    <row r="105" spans="1:12" x14ac:dyDescent="0.25">
      <c r="A105" s="86"/>
      <c r="B105" s="69"/>
      <c r="C105" s="69"/>
      <c r="D105" s="9" t="s">
        <v>391</v>
      </c>
      <c r="E105" s="67"/>
      <c r="F105" s="67"/>
      <c r="G105" s="67"/>
      <c r="H105" s="67"/>
      <c r="I105" s="10">
        <v>82.2</v>
      </c>
      <c r="J105" s="10">
        <v>30.08</v>
      </c>
      <c r="K105" s="10">
        <f t="shared" si="6"/>
        <v>36.095999999999997</v>
      </c>
      <c r="L105" s="2">
        <f t="shared" si="3"/>
        <v>100</v>
      </c>
    </row>
    <row r="106" spans="1:12" ht="15" customHeight="1" x14ac:dyDescent="0.25">
      <c r="A106" s="85" t="e">
        <f>A102+1</f>
        <v>#REF!</v>
      </c>
      <c r="B106" s="68" t="str">
        <f>ХВС!B108</f>
        <v>30.11.2018 , 20.12.2018</v>
      </c>
      <c r="C106" s="68" t="s">
        <v>606</v>
      </c>
      <c r="D106" s="9" t="s">
        <v>390</v>
      </c>
      <c r="E106" s="66" t="s">
        <v>48</v>
      </c>
      <c r="F106" s="66" t="s">
        <v>29</v>
      </c>
      <c r="G106" s="66" t="s">
        <v>49</v>
      </c>
      <c r="H106" s="66" t="s">
        <v>188</v>
      </c>
      <c r="I106" s="10">
        <v>59.95</v>
      </c>
      <c r="J106" s="10">
        <v>50.37</v>
      </c>
      <c r="K106" s="12">
        <f>J106*1.2</f>
        <v>60.443999999999996</v>
      </c>
    </row>
    <row r="107" spans="1:12" x14ac:dyDescent="0.25">
      <c r="A107" s="86"/>
      <c r="B107" s="69"/>
      <c r="C107" s="69"/>
      <c r="D107" s="9" t="s">
        <v>391</v>
      </c>
      <c r="E107" s="67"/>
      <c r="F107" s="67"/>
      <c r="G107" s="67"/>
      <c r="H107" s="67"/>
      <c r="I107" s="10">
        <v>60.97</v>
      </c>
      <c r="J107" s="10">
        <v>51.38</v>
      </c>
      <c r="K107" s="12">
        <f>J107*1.2</f>
        <v>61.655999999999999</v>
      </c>
      <c r="L107" s="2">
        <f t="shared" si="3"/>
        <v>101.70141784820683</v>
      </c>
    </row>
    <row r="108" spans="1:12" x14ac:dyDescent="0.25">
      <c r="A108" s="85" t="e">
        <f>A106+1</f>
        <v>#REF!</v>
      </c>
      <c r="B108" s="78">
        <f>ХВС!B112</f>
        <v>43427</v>
      </c>
      <c r="C108" s="80" t="str">
        <f>ХВС!C112</f>
        <v>237-п</v>
      </c>
      <c r="D108" s="9" t="s">
        <v>390</v>
      </c>
      <c r="E108" s="66" t="s">
        <v>222</v>
      </c>
      <c r="F108" s="66" t="s">
        <v>29</v>
      </c>
      <c r="G108" s="66" t="s">
        <v>44</v>
      </c>
      <c r="H108" s="66" t="s">
        <v>188</v>
      </c>
      <c r="I108" s="10">
        <v>17</v>
      </c>
      <c r="J108" s="10" t="s">
        <v>274</v>
      </c>
      <c r="K108" s="10" t="s">
        <v>274</v>
      </c>
    </row>
    <row r="109" spans="1:12" x14ac:dyDescent="0.25">
      <c r="A109" s="86"/>
      <c r="B109" s="79"/>
      <c r="C109" s="82"/>
      <c r="D109" s="9" t="s">
        <v>391</v>
      </c>
      <c r="E109" s="67"/>
      <c r="F109" s="67"/>
      <c r="G109" s="67"/>
      <c r="H109" s="67"/>
      <c r="I109" s="10">
        <v>17.3</v>
      </c>
      <c r="J109" s="10" t="s">
        <v>274</v>
      </c>
      <c r="K109" s="10" t="s">
        <v>274</v>
      </c>
      <c r="L109" s="2">
        <f t="shared" si="3"/>
        <v>101.76470588235293</v>
      </c>
    </row>
    <row r="110" spans="1:12" x14ac:dyDescent="0.25">
      <c r="A110" s="85" t="e">
        <f>A108+1</f>
        <v>#REF!</v>
      </c>
      <c r="B110" s="68" t="str">
        <f>ХВС!B110</f>
        <v>23.11.2018,  20.12.2018</v>
      </c>
      <c r="C110" s="68" t="s">
        <v>605</v>
      </c>
      <c r="D110" s="9" t="s">
        <v>390</v>
      </c>
      <c r="E110" s="66" t="s">
        <v>57</v>
      </c>
      <c r="F110" s="66" t="s">
        <v>29</v>
      </c>
      <c r="G110" s="66" t="s">
        <v>295</v>
      </c>
      <c r="H110" s="66" t="s">
        <v>188</v>
      </c>
      <c r="I110" s="12">
        <v>36.69</v>
      </c>
      <c r="J110" s="12">
        <v>36.69</v>
      </c>
      <c r="K110" s="12">
        <f t="shared" ref="K110:K111" si="7">J110*1.2</f>
        <v>44.027999999999999</v>
      </c>
    </row>
    <row r="111" spans="1:12" x14ac:dyDescent="0.25">
      <c r="A111" s="86"/>
      <c r="B111" s="84"/>
      <c r="C111" s="84"/>
      <c r="D111" s="9" t="s">
        <v>391</v>
      </c>
      <c r="E111" s="67"/>
      <c r="F111" s="67"/>
      <c r="G111" s="67"/>
      <c r="H111" s="67"/>
      <c r="I111" s="12">
        <v>37.549999999999997</v>
      </c>
      <c r="J111" s="12">
        <v>37.42</v>
      </c>
      <c r="K111" s="12">
        <f t="shared" si="7"/>
        <v>44.904000000000003</v>
      </c>
      <c r="L111" s="2">
        <f t="shared" si="3"/>
        <v>102.3439629326792</v>
      </c>
    </row>
    <row r="112" spans="1:12" x14ac:dyDescent="0.25">
      <c r="A112" s="85" t="e">
        <f>#REF!+1</f>
        <v>#REF!</v>
      </c>
      <c r="B112" s="68" t="s">
        <v>409</v>
      </c>
      <c r="C112" s="68" t="s">
        <v>493</v>
      </c>
      <c r="D112" s="9" t="s">
        <v>390</v>
      </c>
      <c r="E112" s="66" t="s">
        <v>196</v>
      </c>
      <c r="F112" s="66" t="s">
        <v>29</v>
      </c>
      <c r="G112" s="66" t="s">
        <v>51</v>
      </c>
      <c r="H112" s="83" t="s">
        <v>187</v>
      </c>
      <c r="I112" s="10">
        <v>22.93</v>
      </c>
      <c r="J112" s="10">
        <v>22.93</v>
      </c>
      <c r="K112" s="10">
        <v>27.52</v>
      </c>
    </row>
    <row r="113" spans="1:24" x14ac:dyDescent="0.25">
      <c r="A113" s="88"/>
      <c r="B113" s="77"/>
      <c r="C113" s="77"/>
      <c r="D113" s="9" t="s">
        <v>391</v>
      </c>
      <c r="E113" s="70"/>
      <c r="F113" s="70"/>
      <c r="G113" s="70"/>
      <c r="H113" s="83"/>
      <c r="I113" s="10">
        <v>23.31</v>
      </c>
      <c r="J113" s="10">
        <v>23.31</v>
      </c>
      <c r="K113" s="10">
        <v>22.97</v>
      </c>
      <c r="L113" s="2">
        <f t="shared" si="3"/>
        <v>101.65721761883995</v>
      </c>
    </row>
    <row r="114" spans="1:24" x14ac:dyDescent="0.25">
      <c r="A114" s="88"/>
      <c r="B114" s="77"/>
      <c r="C114" s="77"/>
      <c r="D114" s="9" t="s">
        <v>390</v>
      </c>
      <c r="E114" s="70"/>
      <c r="F114" s="70"/>
      <c r="G114" s="83" t="s">
        <v>279</v>
      </c>
      <c r="H114" s="66" t="s">
        <v>188</v>
      </c>
      <c r="I114" s="10">
        <v>64.36</v>
      </c>
      <c r="J114" s="10">
        <v>47.83</v>
      </c>
      <c r="K114" s="10">
        <v>57.4</v>
      </c>
    </row>
    <row r="115" spans="1:24" ht="22.5" customHeight="1" x14ac:dyDescent="0.25">
      <c r="A115" s="88"/>
      <c r="B115" s="77"/>
      <c r="C115" s="77"/>
      <c r="D115" s="9" t="s">
        <v>391</v>
      </c>
      <c r="E115" s="70"/>
      <c r="F115" s="70"/>
      <c r="G115" s="83"/>
      <c r="H115" s="70"/>
      <c r="I115" s="10">
        <v>65.900000000000006</v>
      </c>
      <c r="J115" s="10">
        <v>48.79</v>
      </c>
      <c r="K115" s="10">
        <v>58.55</v>
      </c>
      <c r="L115" s="2">
        <f t="shared" si="3"/>
        <v>102.39279055313861</v>
      </c>
    </row>
    <row r="116" spans="1:24" x14ac:dyDescent="0.25">
      <c r="A116" s="88"/>
      <c r="B116" s="77"/>
      <c r="C116" s="77"/>
      <c r="D116" s="9" t="s">
        <v>390</v>
      </c>
      <c r="E116" s="70"/>
      <c r="F116" s="70"/>
      <c r="G116" s="83" t="s">
        <v>280</v>
      </c>
      <c r="H116" s="83" t="s">
        <v>187</v>
      </c>
      <c r="I116" s="10">
        <v>33</v>
      </c>
      <c r="J116" s="10">
        <v>33</v>
      </c>
      <c r="K116" s="10">
        <v>39.6</v>
      </c>
    </row>
    <row r="117" spans="1:24" x14ac:dyDescent="0.25">
      <c r="A117" s="86"/>
      <c r="B117" s="69"/>
      <c r="C117" s="69"/>
      <c r="D117" s="9" t="s">
        <v>391</v>
      </c>
      <c r="E117" s="67"/>
      <c r="F117" s="67"/>
      <c r="G117" s="83"/>
      <c r="H117" s="83"/>
      <c r="I117" s="10">
        <v>33.799999999999997</v>
      </c>
      <c r="J117" s="10">
        <v>33.659999999999997</v>
      </c>
      <c r="K117" s="10">
        <v>40.39</v>
      </c>
      <c r="L117" s="2">
        <f t="shared" si="3"/>
        <v>102.42424242424242</v>
      </c>
    </row>
    <row r="118" spans="1:24" ht="18.75" customHeight="1" x14ac:dyDescent="0.25">
      <c r="A118" s="14"/>
      <c r="B118" s="68" t="s">
        <v>409</v>
      </c>
      <c r="C118" s="80" t="s">
        <v>475</v>
      </c>
      <c r="D118" s="9" t="s">
        <v>390</v>
      </c>
      <c r="E118" s="66" t="s">
        <v>55</v>
      </c>
      <c r="F118" s="144" t="s">
        <v>29</v>
      </c>
      <c r="G118" s="144" t="s">
        <v>56</v>
      </c>
      <c r="H118" s="144" t="s">
        <v>188</v>
      </c>
      <c r="I118" s="12">
        <v>46.84</v>
      </c>
      <c r="J118" s="12">
        <v>37.79</v>
      </c>
      <c r="K118" s="12">
        <v>45.35</v>
      </c>
    </row>
    <row r="119" spans="1:24" ht="14.25" customHeight="1" x14ac:dyDescent="0.25">
      <c r="A119" s="14"/>
      <c r="B119" s="98"/>
      <c r="C119" s="98"/>
      <c r="D119" s="9" t="s">
        <v>391</v>
      </c>
      <c r="E119" s="98"/>
      <c r="F119" s="145"/>
      <c r="G119" s="145"/>
      <c r="H119" s="145"/>
      <c r="I119" s="17">
        <v>47.96</v>
      </c>
      <c r="J119" s="17">
        <v>38.549999999999997</v>
      </c>
      <c r="K119" s="17">
        <v>46.26</v>
      </c>
    </row>
    <row r="120" spans="1:24" x14ac:dyDescent="0.25">
      <c r="A120" s="85" t="e">
        <f>A112+1</f>
        <v>#REF!</v>
      </c>
      <c r="B120" s="68">
        <v>43427</v>
      </c>
      <c r="C120" s="80" t="s">
        <v>476</v>
      </c>
      <c r="D120" s="9" t="s">
        <v>390</v>
      </c>
      <c r="E120" s="66" t="s">
        <v>197</v>
      </c>
      <c r="F120" s="66" t="s">
        <v>29</v>
      </c>
      <c r="G120" s="66" t="s">
        <v>246</v>
      </c>
      <c r="H120" s="66" t="s">
        <v>188</v>
      </c>
      <c r="I120" s="10">
        <v>131.51</v>
      </c>
      <c r="J120" s="10" t="s">
        <v>271</v>
      </c>
      <c r="K120" s="10" t="s">
        <v>271</v>
      </c>
    </row>
    <row r="121" spans="1:24" x14ac:dyDescent="0.25">
      <c r="A121" s="86"/>
      <c r="B121" s="69"/>
      <c r="C121" s="82"/>
      <c r="D121" s="9" t="s">
        <v>391</v>
      </c>
      <c r="E121" s="67"/>
      <c r="F121" s="67"/>
      <c r="G121" s="67"/>
      <c r="H121" s="67"/>
      <c r="I121" s="10">
        <v>137.56</v>
      </c>
      <c r="J121" s="10" t="s">
        <v>271</v>
      </c>
      <c r="K121" s="10" t="s">
        <v>271</v>
      </c>
      <c r="L121" s="2">
        <f t="shared" si="3"/>
        <v>104.60041061516236</v>
      </c>
    </row>
    <row r="122" spans="1:24" ht="14.25" customHeight="1" x14ac:dyDescent="0.25">
      <c r="A122" s="85" t="e">
        <f>A120+1</f>
        <v>#REF!</v>
      </c>
      <c r="B122" s="68" t="s">
        <v>399</v>
      </c>
      <c r="C122" s="80" t="s">
        <v>477</v>
      </c>
      <c r="D122" s="9" t="s">
        <v>390</v>
      </c>
      <c r="E122" s="66" t="s">
        <v>52</v>
      </c>
      <c r="F122" s="66" t="s">
        <v>29</v>
      </c>
      <c r="G122" s="146" t="s">
        <v>295</v>
      </c>
      <c r="H122" s="146" t="s">
        <v>188</v>
      </c>
      <c r="I122" s="10">
        <v>55.15</v>
      </c>
      <c r="J122" s="10">
        <v>42.78</v>
      </c>
      <c r="K122" s="10">
        <v>51.34</v>
      </c>
      <c r="L122" s="13"/>
      <c r="M122" s="4"/>
      <c r="N122" s="4"/>
      <c r="O122" s="4"/>
      <c r="P122" s="4"/>
      <c r="Q122" s="4"/>
      <c r="R122" s="4"/>
      <c r="S122" s="4"/>
      <c r="T122" s="4"/>
      <c r="U122" s="4"/>
      <c r="V122" s="4"/>
      <c r="W122" s="4"/>
      <c r="X122" s="4"/>
    </row>
    <row r="123" spans="1:24" ht="12.75" customHeight="1" x14ac:dyDescent="0.25">
      <c r="A123" s="88"/>
      <c r="B123" s="77"/>
      <c r="C123" s="150"/>
      <c r="D123" s="9" t="s">
        <v>391</v>
      </c>
      <c r="E123" s="70"/>
      <c r="F123" s="67"/>
      <c r="G123" s="147"/>
      <c r="H123" s="147"/>
      <c r="I123" s="10">
        <v>56.25</v>
      </c>
      <c r="J123" s="10">
        <v>43.64</v>
      </c>
      <c r="K123" s="10">
        <v>52.37</v>
      </c>
      <c r="L123" s="13">
        <f t="shared" si="3"/>
        <v>101.99456029011786</v>
      </c>
      <c r="M123" s="4"/>
      <c r="N123" s="4"/>
      <c r="O123" s="4"/>
      <c r="P123" s="4"/>
      <c r="Q123" s="4"/>
      <c r="R123" s="4"/>
      <c r="S123" s="4"/>
      <c r="T123" s="4"/>
      <c r="U123" s="4"/>
      <c r="V123" s="4"/>
      <c r="W123" s="4"/>
      <c r="X123" s="4"/>
    </row>
    <row r="124" spans="1:24" ht="13.5" customHeight="1" x14ac:dyDescent="0.25">
      <c r="A124" s="88"/>
      <c r="B124" s="77"/>
      <c r="C124" s="150"/>
      <c r="D124" s="9" t="s">
        <v>390</v>
      </c>
      <c r="E124" s="149"/>
      <c r="F124" s="66" t="s">
        <v>29</v>
      </c>
      <c r="G124" s="146" t="s">
        <v>30</v>
      </c>
      <c r="H124" s="146" t="s">
        <v>187</v>
      </c>
      <c r="I124" s="10">
        <v>1</v>
      </c>
      <c r="J124" s="10" t="s">
        <v>271</v>
      </c>
      <c r="K124" s="10" t="s">
        <v>271</v>
      </c>
      <c r="L124" s="13"/>
      <c r="M124" s="4"/>
      <c r="N124" s="4"/>
      <c r="O124" s="4"/>
      <c r="P124" s="4"/>
      <c r="Q124" s="4"/>
      <c r="R124" s="4"/>
      <c r="S124" s="4"/>
      <c r="T124" s="4"/>
      <c r="U124" s="4"/>
      <c r="V124" s="4"/>
      <c r="W124" s="4"/>
      <c r="X124" s="4"/>
    </row>
    <row r="125" spans="1:24" ht="15" customHeight="1" x14ac:dyDescent="0.25">
      <c r="A125" s="86"/>
      <c r="B125" s="69"/>
      <c r="C125" s="98"/>
      <c r="D125" s="9" t="s">
        <v>391</v>
      </c>
      <c r="E125" s="84"/>
      <c r="F125" s="67"/>
      <c r="G125" s="147"/>
      <c r="H125" s="147"/>
      <c r="I125" s="10">
        <v>1.02</v>
      </c>
      <c r="J125" s="10" t="s">
        <v>271</v>
      </c>
      <c r="K125" s="10" t="s">
        <v>271</v>
      </c>
      <c r="L125" s="13">
        <f t="shared" si="3"/>
        <v>102</v>
      </c>
      <c r="M125" s="4"/>
      <c r="N125" s="4"/>
      <c r="O125" s="4"/>
      <c r="P125" s="4"/>
      <c r="Q125" s="4"/>
      <c r="R125" s="4"/>
      <c r="S125" s="4"/>
      <c r="T125" s="4"/>
      <c r="U125" s="4"/>
      <c r="V125" s="4"/>
      <c r="W125" s="4"/>
      <c r="X125" s="4"/>
    </row>
    <row r="126" spans="1:24" x14ac:dyDescent="0.25">
      <c r="A126" s="85" t="e">
        <f>A122+1</f>
        <v>#REF!</v>
      </c>
      <c r="B126" s="68">
        <v>43454</v>
      </c>
      <c r="C126" s="80" t="s">
        <v>478</v>
      </c>
      <c r="D126" s="9" t="s">
        <v>390</v>
      </c>
      <c r="E126" s="66" t="s">
        <v>352</v>
      </c>
      <c r="F126" s="66" t="s">
        <v>29</v>
      </c>
      <c r="G126" s="66" t="s">
        <v>53</v>
      </c>
      <c r="H126" s="66" t="s">
        <v>188</v>
      </c>
      <c r="I126" s="10">
        <v>63.66</v>
      </c>
      <c r="J126" s="10">
        <v>23.04</v>
      </c>
      <c r="K126" s="12">
        <v>27.65</v>
      </c>
      <c r="L126" s="13"/>
      <c r="M126" s="4"/>
      <c r="N126" s="4"/>
      <c r="O126" s="4"/>
      <c r="P126" s="4"/>
      <c r="Q126" s="4"/>
      <c r="R126" s="4"/>
      <c r="S126" s="4"/>
      <c r="T126" s="4"/>
      <c r="U126" s="4"/>
      <c r="V126" s="4"/>
      <c r="W126" s="4"/>
      <c r="X126" s="4"/>
    </row>
    <row r="127" spans="1:24" x14ac:dyDescent="0.25">
      <c r="A127" s="86"/>
      <c r="B127" s="69"/>
      <c r="C127" s="82"/>
      <c r="D127" s="9" t="s">
        <v>391</v>
      </c>
      <c r="E127" s="67"/>
      <c r="F127" s="67"/>
      <c r="G127" s="67"/>
      <c r="H127" s="67"/>
      <c r="I127" s="10">
        <v>66.59</v>
      </c>
      <c r="J127" s="10">
        <v>23.5</v>
      </c>
      <c r="K127" s="12">
        <v>28.2</v>
      </c>
      <c r="L127" s="13">
        <f t="shared" si="3"/>
        <v>104.60257618598807</v>
      </c>
      <c r="M127" s="4"/>
      <c r="N127" s="4"/>
      <c r="O127" s="4"/>
      <c r="P127" s="4"/>
      <c r="Q127" s="4"/>
      <c r="R127" s="4"/>
      <c r="S127" s="4"/>
      <c r="T127" s="4"/>
      <c r="U127" s="4"/>
      <c r="V127" s="4"/>
      <c r="W127" s="4"/>
      <c r="X127" s="4"/>
    </row>
    <row r="128" spans="1:24" ht="15.75" customHeight="1" x14ac:dyDescent="0.25">
      <c r="A128" s="85" t="e">
        <f>A126+1</f>
        <v>#REF!</v>
      </c>
      <c r="B128" s="68">
        <v>43398</v>
      </c>
      <c r="C128" s="80" t="s">
        <v>479</v>
      </c>
      <c r="D128" s="9" t="s">
        <v>390</v>
      </c>
      <c r="E128" s="66" t="s">
        <v>198</v>
      </c>
      <c r="F128" s="66" t="s">
        <v>29</v>
      </c>
      <c r="G128" s="66" t="s">
        <v>46</v>
      </c>
      <c r="H128" s="66" t="s">
        <v>188</v>
      </c>
      <c r="I128" s="10">
        <v>23.61</v>
      </c>
      <c r="J128" s="10" t="s">
        <v>271</v>
      </c>
      <c r="K128" s="10" t="s">
        <v>271</v>
      </c>
      <c r="L128" s="13"/>
      <c r="M128" s="4"/>
      <c r="N128" s="4"/>
      <c r="O128" s="4"/>
      <c r="P128" s="4"/>
      <c r="Q128" s="4"/>
      <c r="R128" s="4"/>
      <c r="S128" s="4"/>
      <c r="T128" s="4"/>
      <c r="U128" s="4"/>
      <c r="V128" s="4"/>
      <c r="W128" s="4"/>
      <c r="X128" s="4"/>
    </row>
    <row r="129" spans="1:24" x14ac:dyDescent="0.25">
      <c r="A129" s="86"/>
      <c r="B129" s="69"/>
      <c r="C129" s="82"/>
      <c r="D129" s="9" t="s">
        <v>391</v>
      </c>
      <c r="E129" s="67"/>
      <c r="F129" s="67"/>
      <c r="G129" s="67"/>
      <c r="H129" s="67"/>
      <c r="I129" s="10">
        <v>25.1</v>
      </c>
      <c r="J129" s="10" t="s">
        <v>271</v>
      </c>
      <c r="K129" s="10" t="s">
        <v>271</v>
      </c>
      <c r="L129" s="13">
        <f t="shared" si="3"/>
        <v>106.31088521812792</v>
      </c>
      <c r="M129" s="4"/>
      <c r="N129" s="4"/>
      <c r="O129" s="4"/>
      <c r="P129" s="4"/>
      <c r="Q129" s="4"/>
      <c r="R129" s="4"/>
      <c r="S129" s="4"/>
      <c r="T129" s="4"/>
      <c r="U129" s="4"/>
      <c r="V129" s="4"/>
      <c r="W129" s="4"/>
      <c r="X129" s="4"/>
    </row>
    <row r="130" spans="1:24" ht="16.5" customHeight="1" x14ac:dyDescent="0.25">
      <c r="A130" s="85" t="e">
        <f>A128+1</f>
        <v>#REF!</v>
      </c>
      <c r="B130" s="68">
        <v>43454</v>
      </c>
      <c r="C130" s="80" t="s">
        <v>480</v>
      </c>
      <c r="D130" s="9" t="s">
        <v>390</v>
      </c>
      <c r="E130" s="66" t="s">
        <v>368</v>
      </c>
      <c r="F130" s="66" t="s">
        <v>29</v>
      </c>
      <c r="G130" s="66" t="s">
        <v>54</v>
      </c>
      <c r="H130" s="66" t="s">
        <v>187</v>
      </c>
      <c r="I130" s="10">
        <v>23.79</v>
      </c>
      <c r="J130" s="10">
        <v>23.79</v>
      </c>
      <c r="K130" s="10">
        <v>28.55</v>
      </c>
      <c r="L130" s="13"/>
      <c r="M130" s="4"/>
      <c r="N130" s="4"/>
      <c r="O130" s="4"/>
      <c r="P130" s="4"/>
      <c r="Q130" s="4"/>
      <c r="R130" s="4"/>
      <c r="S130" s="4"/>
      <c r="T130" s="4"/>
      <c r="U130" s="4"/>
      <c r="V130" s="4"/>
      <c r="W130" s="4"/>
      <c r="X130" s="4"/>
    </row>
    <row r="131" spans="1:24" ht="15" customHeight="1" x14ac:dyDescent="0.25">
      <c r="A131" s="86"/>
      <c r="B131" s="69"/>
      <c r="C131" s="82"/>
      <c r="D131" s="9" t="s">
        <v>391</v>
      </c>
      <c r="E131" s="67"/>
      <c r="F131" s="67"/>
      <c r="G131" s="67"/>
      <c r="H131" s="67"/>
      <c r="I131" s="10">
        <v>27.36</v>
      </c>
      <c r="J131" s="10">
        <v>27.36</v>
      </c>
      <c r="K131" s="10">
        <v>32.83</v>
      </c>
      <c r="L131" s="13">
        <f t="shared" si="3"/>
        <v>115.0063051702396</v>
      </c>
      <c r="M131" s="4"/>
      <c r="N131" s="4"/>
      <c r="O131" s="4"/>
      <c r="P131" s="4"/>
      <c r="Q131" s="4"/>
      <c r="R131" s="4"/>
      <c r="S131" s="4"/>
      <c r="T131" s="4"/>
      <c r="U131" s="4"/>
      <c r="V131" s="4"/>
      <c r="W131" s="4"/>
      <c r="X131" s="4"/>
    </row>
    <row r="132" spans="1:24" ht="16.5" customHeight="1" x14ac:dyDescent="0.25">
      <c r="A132" s="85" t="e">
        <f>#REF!+1</f>
        <v>#REF!</v>
      </c>
      <c r="B132" s="68">
        <v>43441</v>
      </c>
      <c r="C132" s="80" t="s">
        <v>481</v>
      </c>
      <c r="D132" s="9" t="s">
        <v>390</v>
      </c>
      <c r="E132" s="66" t="s">
        <v>243</v>
      </c>
      <c r="F132" s="66" t="s">
        <v>29</v>
      </c>
      <c r="G132" s="66" t="s">
        <v>244</v>
      </c>
      <c r="H132" s="66" t="s">
        <v>188</v>
      </c>
      <c r="I132" s="10">
        <v>33.72</v>
      </c>
      <c r="J132" s="10" t="s">
        <v>271</v>
      </c>
      <c r="K132" s="10" t="s">
        <v>271</v>
      </c>
    </row>
    <row r="133" spans="1:24" x14ac:dyDescent="0.25">
      <c r="A133" s="88"/>
      <c r="B133" s="77"/>
      <c r="C133" s="87"/>
      <c r="D133" s="9" t="s">
        <v>391</v>
      </c>
      <c r="E133" s="70"/>
      <c r="F133" s="70"/>
      <c r="G133" s="67"/>
      <c r="H133" s="67"/>
      <c r="I133" s="10">
        <v>35.270000000000003</v>
      </c>
      <c r="J133" s="10" t="s">
        <v>271</v>
      </c>
      <c r="K133" s="10" t="s">
        <v>271</v>
      </c>
      <c r="L133" s="2">
        <f t="shared" si="3"/>
        <v>104.5966785290629</v>
      </c>
    </row>
    <row r="134" spans="1:24" x14ac:dyDescent="0.25">
      <c r="A134" s="88"/>
      <c r="B134" s="77"/>
      <c r="C134" s="87"/>
      <c r="D134" s="9" t="s">
        <v>390</v>
      </c>
      <c r="E134" s="70"/>
      <c r="F134" s="70"/>
      <c r="G134" s="66" t="s">
        <v>245</v>
      </c>
      <c r="H134" s="66" t="s">
        <v>188</v>
      </c>
      <c r="I134" s="10">
        <v>29.85</v>
      </c>
      <c r="J134" s="10" t="s">
        <v>271</v>
      </c>
      <c r="K134" s="10" t="s">
        <v>271</v>
      </c>
    </row>
    <row r="135" spans="1:24" x14ac:dyDescent="0.25">
      <c r="A135" s="86"/>
      <c r="B135" s="69"/>
      <c r="C135" s="82"/>
      <c r="D135" s="9" t="s">
        <v>391</v>
      </c>
      <c r="E135" s="67"/>
      <c r="F135" s="67"/>
      <c r="G135" s="67"/>
      <c r="H135" s="67"/>
      <c r="I135" s="10">
        <v>35.270000000000003</v>
      </c>
      <c r="J135" s="10" t="s">
        <v>271</v>
      </c>
      <c r="K135" s="10" t="s">
        <v>271</v>
      </c>
      <c r="L135" s="2">
        <f t="shared" si="3"/>
        <v>118.15745393634842</v>
      </c>
    </row>
    <row r="136" spans="1:24" x14ac:dyDescent="0.25">
      <c r="A136" s="85" t="e">
        <f>A132+1</f>
        <v>#REF!</v>
      </c>
      <c r="B136" s="78">
        <v>43398</v>
      </c>
      <c r="C136" s="66" t="s">
        <v>482</v>
      </c>
      <c r="D136" s="9" t="s">
        <v>390</v>
      </c>
      <c r="E136" s="66" t="s">
        <v>297</v>
      </c>
      <c r="F136" s="66" t="s">
        <v>29</v>
      </c>
      <c r="G136" s="66" t="s">
        <v>298</v>
      </c>
      <c r="H136" s="66" t="s">
        <v>187</v>
      </c>
      <c r="I136" s="12">
        <v>4.1399999999999997</v>
      </c>
      <c r="J136" s="12" t="s">
        <v>271</v>
      </c>
      <c r="K136" s="12" t="s">
        <v>271</v>
      </c>
    </row>
    <row r="137" spans="1:24" x14ac:dyDescent="0.25">
      <c r="A137" s="86"/>
      <c r="B137" s="148"/>
      <c r="C137" s="84"/>
      <c r="D137" s="9" t="s">
        <v>391</v>
      </c>
      <c r="E137" s="67"/>
      <c r="F137" s="84"/>
      <c r="G137" s="67"/>
      <c r="H137" s="67"/>
      <c r="I137" s="12">
        <v>4.26</v>
      </c>
      <c r="J137" s="12" t="s">
        <v>271</v>
      </c>
      <c r="K137" s="12" t="s">
        <v>271</v>
      </c>
      <c r="L137" s="2">
        <f t="shared" si="3"/>
        <v>102.89855072463769</v>
      </c>
    </row>
    <row r="138" spans="1:24" ht="31.5" customHeight="1" x14ac:dyDescent="0.25">
      <c r="A138" s="85" t="e">
        <f>A136+1</f>
        <v>#REF!</v>
      </c>
      <c r="B138" s="68" t="s">
        <v>399</v>
      </c>
      <c r="C138" s="66" t="s">
        <v>485</v>
      </c>
      <c r="D138" s="9" t="s">
        <v>390</v>
      </c>
      <c r="E138" s="66" t="s">
        <v>242</v>
      </c>
      <c r="F138" s="66" t="s">
        <v>29</v>
      </c>
      <c r="G138" s="66" t="s">
        <v>221</v>
      </c>
      <c r="H138" s="66" t="s">
        <v>188</v>
      </c>
      <c r="I138" s="10">
        <v>61.53</v>
      </c>
      <c r="J138" s="10">
        <v>47.43</v>
      </c>
      <c r="K138" s="10">
        <v>56.92</v>
      </c>
    </row>
    <row r="139" spans="1:24" ht="42" customHeight="1" x14ac:dyDescent="0.25">
      <c r="A139" s="88"/>
      <c r="B139" s="150"/>
      <c r="C139" s="150"/>
      <c r="D139" s="9" t="s">
        <v>391</v>
      </c>
      <c r="E139" s="70"/>
      <c r="F139" s="70"/>
      <c r="G139" s="67"/>
      <c r="H139" s="67"/>
      <c r="I139" s="10">
        <v>62.76</v>
      </c>
      <c r="J139" s="10">
        <v>48.38</v>
      </c>
      <c r="K139" s="10">
        <v>58.06</v>
      </c>
      <c r="L139" s="2">
        <f t="shared" ref="L139:L189" si="8">I139/I138*100</f>
        <v>101.99902486591905</v>
      </c>
    </row>
    <row r="140" spans="1:24" ht="32.25" customHeight="1" x14ac:dyDescent="0.25">
      <c r="A140" s="88"/>
      <c r="B140" s="150"/>
      <c r="C140" s="150"/>
      <c r="D140" s="9" t="s">
        <v>390</v>
      </c>
      <c r="E140" s="70"/>
      <c r="F140" s="70"/>
      <c r="G140" s="83" t="s">
        <v>309</v>
      </c>
      <c r="H140" s="66" t="s">
        <v>188</v>
      </c>
      <c r="I140" s="10">
        <v>61.53</v>
      </c>
      <c r="J140" s="10">
        <v>39.08</v>
      </c>
      <c r="K140" s="10">
        <v>46.9</v>
      </c>
    </row>
    <row r="141" spans="1:24" ht="42.75" customHeight="1" x14ac:dyDescent="0.25">
      <c r="A141" s="88"/>
      <c r="B141" s="150"/>
      <c r="C141" s="150"/>
      <c r="D141" s="9" t="s">
        <v>391</v>
      </c>
      <c r="E141" s="70"/>
      <c r="F141" s="70"/>
      <c r="G141" s="83"/>
      <c r="H141" s="67"/>
      <c r="I141" s="10">
        <v>62.76</v>
      </c>
      <c r="J141" s="10">
        <v>39.86</v>
      </c>
      <c r="K141" s="10">
        <v>47.83</v>
      </c>
      <c r="L141" s="2">
        <f t="shared" si="8"/>
        <v>101.99902486591905</v>
      </c>
    </row>
    <row r="142" spans="1:24" s="21" customFormat="1" ht="22.5" customHeight="1" x14ac:dyDescent="0.2">
      <c r="A142" s="18"/>
      <c r="B142" s="151">
        <v>43454</v>
      </c>
      <c r="C142" s="119" t="s">
        <v>487</v>
      </c>
      <c r="D142" s="9" t="s">
        <v>390</v>
      </c>
      <c r="E142" s="150"/>
      <c r="F142" s="150"/>
      <c r="G142" s="66" t="s">
        <v>486</v>
      </c>
      <c r="H142" s="66" t="s">
        <v>188</v>
      </c>
      <c r="I142" s="10" t="s">
        <v>271</v>
      </c>
      <c r="J142" s="10">
        <v>33.72</v>
      </c>
      <c r="K142" s="10">
        <v>40.46</v>
      </c>
      <c r="L142" s="19"/>
      <c r="M142" s="20"/>
      <c r="N142" s="20"/>
      <c r="O142" s="20"/>
      <c r="P142" s="20"/>
      <c r="Q142" s="20"/>
      <c r="R142" s="20"/>
      <c r="S142" s="20"/>
      <c r="T142" s="20"/>
      <c r="U142" s="20"/>
      <c r="V142" s="20"/>
      <c r="W142" s="20"/>
      <c r="X142" s="20"/>
    </row>
    <row r="143" spans="1:24" s="21" customFormat="1" ht="22.5" customHeight="1" x14ac:dyDescent="0.2">
      <c r="A143" s="18"/>
      <c r="B143" s="119"/>
      <c r="C143" s="119"/>
      <c r="D143" s="9" t="s">
        <v>391</v>
      </c>
      <c r="E143" s="98"/>
      <c r="F143" s="98"/>
      <c r="G143" s="97"/>
      <c r="H143" s="97"/>
      <c r="I143" s="10" t="s">
        <v>271</v>
      </c>
      <c r="J143" s="10">
        <v>34.39</v>
      </c>
      <c r="K143" s="10">
        <v>41.27</v>
      </c>
      <c r="L143" s="19"/>
      <c r="M143" s="20"/>
      <c r="N143" s="20"/>
      <c r="O143" s="20"/>
      <c r="P143" s="20"/>
      <c r="Q143" s="20"/>
      <c r="R143" s="20"/>
      <c r="S143" s="20"/>
      <c r="T143" s="20"/>
      <c r="U143" s="20"/>
      <c r="V143" s="20"/>
      <c r="W143" s="20"/>
      <c r="X143" s="20"/>
    </row>
    <row r="144" spans="1:24" ht="17.25" customHeight="1" x14ac:dyDescent="0.25">
      <c r="A144" s="85"/>
      <c r="B144" s="78">
        <v>43448</v>
      </c>
      <c r="C144" s="66" t="s">
        <v>534</v>
      </c>
      <c r="D144" s="9" t="s">
        <v>390</v>
      </c>
      <c r="E144" s="66" t="s">
        <v>302</v>
      </c>
      <c r="F144" s="66" t="s">
        <v>29</v>
      </c>
      <c r="G144" s="66" t="s">
        <v>41</v>
      </c>
      <c r="H144" s="66" t="s">
        <v>188</v>
      </c>
      <c r="I144" s="12">
        <v>54.41</v>
      </c>
      <c r="J144" s="12" t="s">
        <v>271</v>
      </c>
      <c r="K144" s="12" t="s">
        <v>271</v>
      </c>
    </row>
    <row r="145" spans="1:24" ht="16.5" customHeight="1" x14ac:dyDescent="0.25">
      <c r="A145" s="86"/>
      <c r="B145" s="148"/>
      <c r="C145" s="84"/>
      <c r="D145" s="9" t="s">
        <v>391</v>
      </c>
      <c r="E145" s="67"/>
      <c r="F145" s="84"/>
      <c r="G145" s="67"/>
      <c r="H145" s="67"/>
      <c r="I145" s="12">
        <v>54.48</v>
      </c>
      <c r="J145" s="12" t="s">
        <v>271</v>
      </c>
      <c r="K145" s="12" t="s">
        <v>271</v>
      </c>
      <c r="L145" s="2">
        <f t="shared" si="8"/>
        <v>100.12865282117258</v>
      </c>
    </row>
    <row r="146" spans="1:24" ht="18.75" customHeight="1" x14ac:dyDescent="0.25">
      <c r="A146" s="15"/>
      <c r="B146" s="78">
        <v>43413</v>
      </c>
      <c r="C146" s="66" t="s">
        <v>535</v>
      </c>
      <c r="D146" s="9" t="s">
        <v>390</v>
      </c>
      <c r="E146" s="66" t="s">
        <v>331</v>
      </c>
      <c r="F146" s="66" t="s">
        <v>29</v>
      </c>
      <c r="G146" s="66" t="s">
        <v>44</v>
      </c>
      <c r="H146" s="66" t="s">
        <v>188</v>
      </c>
      <c r="I146" s="12">
        <v>56.43</v>
      </c>
      <c r="J146" s="12" t="s">
        <v>271</v>
      </c>
      <c r="K146" s="12" t="s">
        <v>271</v>
      </c>
    </row>
    <row r="147" spans="1:24" ht="17.25" customHeight="1" x14ac:dyDescent="0.25">
      <c r="A147" s="15"/>
      <c r="B147" s="148"/>
      <c r="C147" s="84"/>
      <c r="D147" s="9" t="s">
        <v>391</v>
      </c>
      <c r="E147" s="98"/>
      <c r="F147" s="84"/>
      <c r="G147" s="98"/>
      <c r="H147" s="98"/>
      <c r="I147" s="12">
        <v>57.96</v>
      </c>
      <c r="J147" s="12" t="s">
        <v>271</v>
      </c>
      <c r="K147" s="12" t="s">
        <v>271</v>
      </c>
      <c r="L147" s="2">
        <f t="shared" si="8"/>
        <v>102.71132376395535</v>
      </c>
    </row>
    <row r="148" spans="1:24" ht="18.75" customHeight="1" x14ac:dyDescent="0.25">
      <c r="A148" s="15"/>
      <c r="B148" s="68" t="s">
        <v>410</v>
      </c>
      <c r="C148" s="66" t="s">
        <v>536</v>
      </c>
      <c r="D148" s="9" t="s">
        <v>390</v>
      </c>
      <c r="E148" s="66" t="s">
        <v>332</v>
      </c>
      <c r="F148" s="66" t="s">
        <v>29</v>
      </c>
      <c r="G148" s="66" t="s">
        <v>35</v>
      </c>
      <c r="H148" s="66" t="s">
        <v>188</v>
      </c>
      <c r="I148" s="12">
        <v>98.89</v>
      </c>
      <c r="J148" s="12">
        <v>98.89</v>
      </c>
      <c r="K148" s="12">
        <v>118.67</v>
      </c>
    </row>
    <row r="149" spans="1:24" ht="18.75" customHeight="1" x14ac:dyDescent="0.25">
      <c r="A149" s="15"/>
      <c r="B149" s="84"/>
      <c r="C149" s="84"/>
      <c r="D149" s="9" t="s">
        <v>391</v>
      </c>
      <c r="E149" s="98"/>
      <c r="F149" s="84"/>
      <c r="G149" s="98"/>
      <c r="H149" s="98"/>
      <c r="I149" s="12">
        <v>104.26</v>
      </c>
      <c r="J149" s="12">
        <v>100.87</v>
      </c>
      <c r="K149" s="12">
        <v>121.04</v>
      </c>
      <c r="L149" s="2">
        <f t="shared" si="8"/>
        <v>105.4302760643139</v>
      </c>
    </row>
    <row r="150" spans="1:24" ht="15.75" customHeight="1" x14ac:dyDescent="0.25">
      <c r="A150" s="15"/>
      <c r="B150" s="68" t="s">
        <v>451</v>
      </c>
      <c r="C150" s="66" t="s">
        <v>537</v>
      </c>
      <c r="D150" s="9" t="s">
        <v>390</v>
      </c>
      <c r="E150" s="66" t="s">
        <v>333</v>
      </c>
      <c r="F150" s="66" t="s">
        <v>29</v>
      </c>
      <c r="G150" s="66" t="s">
        <v>334</v>
      </c>
      <c r="H150" s="66" t="s">
        <v>188</v>
      </c>
      <c r="I150" s="12">
        <v>53.31</v>
      </c>
      <c r="J150" s="12">
        <v>53.31</v>
      </c>
      <c r="K150" s="12" t="s">
        <v>271</v>
      </c>
    </row>
    <row r="151" spans="1:24" ht="14.25" customHeight="1" x14ac:dyDescent="0.25">
      <c r="A151" s="15"/>
      <c r="B151" s="84"/>
      <c r="C151" s="84"/>
      <c r="D151" s="9" t="s">
        <v>391</v>
      </c>
      <c r="E151" s="98"/>
      <c r="F151" s="84"/>
      <c r="G151" s="98"/>
      <c r="H151" s="98"/>
      <c r="I151" s="12">
        <v>54.75</v>
      </c>
      <c r="J151" s="12">
        <v>54.38</v>
      </c>
      <c r="K151" s="12" t="s">
        <v>271</v>
      </c>
      <c r="L151" s="2">
        <f t="shared" si="8"/>
        <v>102.70118176702307</v>
      </c>
    </row>
    <row r="152" spans="1:24" ht="13.5" customHeight="1" x14ac:dyDescent="0.25">
      <c r="A152" s="15"/>
      <c r="B152" s="68" t="s">
        <v>392</v>
      </c>
      <c r="C152" s="66" t="s">
        <v>393</v>
      </c>
      <c r="D152" s="9" t="s">
        <v>390</v>
      </c>
      <c r="E152" s="66" t="s">
        <v>383</v>
      </c>
      <c r="F152" s="66" t="s">
        <v>29</v>
      </c>
      <c r="G152" s="66" t="s">
        <v>384</v>
      </c>
      <c r="H152" s="66" t="s">
        <v>335</v>
      </c>
      <c r="I152" s="12">
        <v>47.38</v>
      </c>
      <c r="J152" s="12">
        <v>47.38</v>
      </c>
      <c r="K152" s="12">
        <v>56.86</v>
      </c>
    </row>
    <row r="153" spans="1:24" ht="15.75" customHeight="1" x14ac:dyDescent="0.25">
      <c r="A153" s="15"/>
      <c r="B153" s="84"/>
      <c r="C153" s="84"/>
      <c r="D153" s="9" t="s">
        <v>391</v>
      </c>
      <c r="E153" s="98"/>
      <c r="F153" s="84"/>
      <c r="G153" s="98"/>
      <c r="H153" s="67"/>
      <c r="I153" s="12">
        <v>64.19</v>
      </c>
      <c r="J153" s="12">
        <v>64.19</v>
      </c>
      <c r="K153" s="12">
        <v>77.03</v>
      </c>
      <c r="L153" s="2">
        <f t="shared" ref="L153" si="9">I153/I152*100</f>
        <v>135.47910510764035</v>
      </c>
    </row>
    <row r="154" spans="1:24" ht="13.5" customHeight="1" x14ac:dyDescent="0.25">
      <c r="A154" s="15"/>
      <c r="B154" s="68">
        <v>43441</v>
      </c>
      <c r="C154" s="66" t="s">
        <v>398</v>
      </c>
      <c r="D154" s="9" t="s">
        <v>390</v>
      </c>
      <c r="E154" s="66" t="s">
        <v>383</v>
      </c>
      <c r="F154" s="66" t="s">
        <v>29</v>
      </c>
      <c r="G154" s="66" t="s">
        <v>384</v>
      </c>
      <c r="H154" s="66" t="s">
        <v>187</v>
      </c>
      <c r="I154" s="12">
        <v>25.27</v>
      </c>
      <c r="J154" s="12" t="s">
        <v>274</v>
      </c>
      <c r="K154" s="12" t="s">
        <v>274</v>
      </c>
    </row>
    <row r="155" spans="1:24" ht="15.75" customHeight="1" x14ac:dyDescent="0.25">
      <c r="A155" s="15"/>
      <c r="B155" s="84"/>
      <c r="C155" s="84"/>
      <c r="D155" s="9" t="s">
        <v>391</v>
      </c>
      <c r="E155" s="98"/>
      <c r="F155" s="84"/>
      <c r="G155" s="98"/>
      <c r="H155" s="67"/>
      <c r="I155" s="12">
        <v>26.01</v>
      </c>
      <c r="J155" s="12" t="s">
        <v>274</v>
      </c>
      <c r="K155" s="12" t="s">
        <v>274</v>
      </c>
      <c r="L155" s="2">
        <f t="shared" ref="L155" si="10">I155/I154*100</f>
        <v>102.92837356549269</v>
      </c>
    </row>
    <row r="156" spans="1:24" x14ac:dyDescent="0.25">
      <c r="A156" s="71" t="s">
        <v>291</v>
      </c>
      <c r="B156" s="72"/>
      <c r="C156" s="72"/>
      <c r="D156" s="72"/>
      <c r="E156" s="72"/>
      <c r="F156" s="72"/>
      <c r="G156" s="72"/>
      <c r="H156" s="72"/>
      <c r="I156" s="72"/>
      <c r="J156" s="72"/>
      <c r="K156" s="73"/>
      <c r="L156" s="13"/>
      <c r="M156" s="4"/>
      <c r="N156" s="4"/>
      <c r="O156" s="4"/>
      <c r="P156" s="4"/>
      <c r="Q156" s="4"/>
      <c r="R156" s="4"/>
      <c r="S156" s="4"/>
      <c r="T156" s="4"/>
      <c r="U156" s="4"/>
      <c r="V156" s="4"/>
      <c r="W156" s="4"/>
      <c r="X156" s="4"/>
    </row>
    <row r="157" spans="1:24" x14ac:dyDescent="0.25">
      <c r="A157" s="85" t="e">
        <f>A138+1</f>
        <v>#REF!</v>
      </c>
      <c r="B157" s="68">
        <v>43427</v>
      </c>
      <c r="C157" s="68" t="s">
        <v>494</v>
      </c>
      <c r="D157" s="9" t="s">
        <v>390</v>
      </c>
      <c r="E157" s="66" t="s">
        <v>282</v>
      </c>
      <c r="F157" s="66" t="s">
        <v>59</v>
      </c>
      <c r="G157" s="66" t="s">
        <v>60</v>
      </c>
      <c r="H157" s="66" t="s">
        <v>188</v>
      </c>
      <c r="I157" s="10">
        <v>5.13</v>
      </c>
      <c r="J157" s="10" t="s">
        <v>271</v>
      </c>
      <c r="K157" s="10" t="s">
        <v>271</v>
      </c>
    </row>
    <row r="158" spans="1:24" x14ac:dyDescent="0.25">
      <c r="A158" s="86"/>
      <c r="B158" s="69"/>
      <c r="C158" s="69"/>
      <c r="D158" s="9" t="s">
        <v>391</v>
      </c>
      <c r="E158" s="67"/>
      <c r="F158" s="67"/>
      <c r="G158" s="67"/>
      <c r="H158" s="67"/>
      <c r="I158" s="10">
        <v>5.33</v>
      </c>
      <c r="J158" s="10" t="s">
        <v>271</v>
      </c>
      <c r="K158" s="10" t="s">
        <v>271</v>
      </c>
      <c r="L158" s="2">
        <f t="shared" si="8"/>
        <v>103.89863547758284</v>
      </c>
    </row>
    <row r="159" spans="1:24" x14ac:dyDescent="0.25">
      <c r="A159" s="85" t="e">
        <f>A157+1</f>
        <v>#REF!</v>
      </c>
      <c r="B159" s="68">
        <v>43398</v>
      </c>
      <c r="C159" s="80" t="s">
        <v>587</v>
      </c>
      <c r="D159" s="9" t="s">
        <v>390</v>
      </c>
      <c r="E159" s="66" t="s">
        <v>61</v>
      </c>
      <c r="F159" s="66" t="s">
        <v>59</v>
      </c>
      <c r="G159" s="66" t="s">
        <v>62</v>
      </c>
      <c r="H159" s="66" t="s">
        <v>188</v>
      </c>
      <c r="I159" s="10">
        <v>5.34</v>
      </c>
      <c r="J159" s="10" t="s">
        <v>271</v>
      </c>
      <c r="K159" s="10" t="s">
        <v>271</v>
      </c>
    </row>
    <row r="160" spans="1:24" x14ac:dyDescent="0.25">
      <c r="A160" s="86"/>
      <c r="B160" s="69"/>
      <c r="C160" s="82"/>
      <c r="D160" s="9" t="s">
        <v>391</v>
      </c>
      <c r="E160" s="67"/>
      <c r="F160" s="67"/>
      <c r="G160" s="67"/>
      <c r="H160" s="67"/>
      <c r="I160" s="10">
        <v>5.34</v>
      </c>
      <c r="J160" s="10" t="s">
        <v>271</v>
      </c>
      <c r="K160" s="10" t="s">
        <v>271</v>
      </c>
      <c r="L160" s="2">
        <f t="shared" si="8"/>
        <v>100</v>
      </c>
    </row>
    <row r="161" spans="1:16" x14ac:dyDescent="0.25">
      <c r="A161" s="85" t="e">
        <f>#REF!+1</f>
        <v>#REF!</v>
      </c>
      <c r="B161" s="68">
        <v>43448</v>
      </c>
      <c r="C161" s="80" t="s">
        <v>583</v>
      </c>
      <c r="D161" s="9" t="s">
        <v>390</v>
      </c>
      <c r="E161" s="66" t="s">
        <v>65</v>
      </c>
      <c r="F161" s="66" t="s">
        <v>59</v>
      </c>
      <c r="G161" s="66" t="s">
        <v>66</v>
      </c>
      <c r="H161" s="66" t="s">
        <v>188</v>
      </c>
      <c r="I161" s="10">
        <v>64.63</v>
      </c>
      <c r="J161" s="10" t="s">
        <v>271</v>
      </c>
      <c r="K161" s="10" t="s">
        <v>271</v>
      </c>
    </row>
    <row r="162" spans="1:16" x14ac:dyDescent="0.25">
      <c r="A162" s="86"/>
      <c r="B162" s="69"/>
      <c r="C162" s="82"/>
      <c r="D162" s="9" t="s">
        <v>391</v>
      </c>
      <c r="E162" s="67"/>
      <c r="F162" s="67"/>
      <c r="G162" s="67"/>
      <c r="H162" s="67"/>
      <c r="I162" s="10">
        <v>65.92</v>
      </c>
      <c r="J162" s="10" t="s">
        <v>271</v>
      </c>
      <c r="K162" s="10" t="s">
        <v>271</v>
      </c>
      <c r="L162" s="2">
        <f t="shared" si="8"/>
        <v>101.99597710041776</v>
      </c>
    </row>
    <row r="163" spans="1:16" x14ac:dyDescent="0.25">
      <c r="A163" s="85" t="e">
        <f>A161+1</f>
        <v>#REF!</v>
      </c>
      <c r="B163" s="68">
        <v>43448</v>
      </c>
      <c r="C163" s="80" t="s">
        <v>575</v>
      </c>
      <c r="D163" s="9" t="s">
        <v>390</v>
      </c>
      <c r="E163" s="66" t="s">
        <v>236</v>
      </c>
      <c r="F163" s="66" t="s">
        <v>59</v>
      </c>
      <c r="G163" s="66" t="s">
        <v>64</v>
      </c>
      <c r="H163" s="66" t="s">
        <v>188</v>
      </c>
      <c r="I163" s="10">
        <v>20.6</v>
      </c>
      <c r="J163" s="10" t="s">
        <v>271</v>
      </c>
      <c r="K163" s="10" t="s">
        <v>271</v>
      </c>
    </row>
    <row r="164" spans="1:16" x14ac:dyDescent="0.25">
      <c r="A164" s="86"/>
      <c r="B164" s="69"/>
      <c r="C164" s="82"/>
      <c r="D164" s="9" t="s">
        <v>391</v>
      </c>
      <c r="E164" s="67"/>
      <c r="F164" s="67"/>
      <c r="G164" s="67"/>
      <c r="H164" s="67"/>
      <c r="I164" s="10">
        <v>20.99</v>
      </c>
      <c r="J164" s="10" t="s">
        <v>271</v>
      </c>
      <c r="K164" s="10" t="s">
        <v>271</v>
      </c>
      <c r="L164" s="2">
        <f t="shared" si="8"/>
        <v>101.89320388349512</v>
      </c>
    </row>
    <row r="165" spans="1:16" x14ac:dyDescent="0.25">
      <c r="A165" s="85" t="e">
        <f>#REF!+1</f>
        <v>#REF!</v>
      </c>
      <c r="B165" s="68">
        <v>43441</v>
      </c>
      <c r="C165" s="80" t="s">
        <v>576</v>
      </c>
      <c r="D165" s="9" t="s">
        <v>390</v>
      </c>
      <c r="E165" s="66" t="s">
        <v>67</v>
      </c>
      <c r="F165" s="66" t="s">
        <v>59</v>
      </c>
      <c r="G165" s="66" t="s">
        <v>199</v>
      </c>
      <c r="H165" s="66" t="s">
        <v>188</v>
      </c>
      <c r="I165" s="10">
        <v>16.39</v>
      </c>
      <c r="J165" s="10" t="s">
        <v>271</v>
      </c>
      <c r="K165" s="10" t="s">
        <v>271</v>
      </c>
    </row>
    <row r="166" spans="1:16" x14ac:dyDescent="0.25">
      <c r="A166" s="86"/>
      <c r="B166" s="69"/>
      <c r="C166" s="82"/>
      <c r="D166" s="9" t="s">
        <v>391</v>
      </c>
      <c r="E166" s="67"/>
      <c r="F166" s="67"/>
      <c r="G166" s="67"/>
      <c r="H166" s="67"/>
      <c r="I166" s="10">
        <v>16.43</v>
      </c>
      <c r="J166" s="10" t="s">
        <v>271</v>
      </c>
      <c r="K166" s="10" t="s">
        <v>271</v>
      </c>
      <c r="L166" s="2">
        <f t="shared" si="8"/>
        <v>100.24405125076265</v>
      </c>
    </row>
    <row r="167" spans="1:16" x14ac:dyDescent="0.25">
      <c r="A167" s="85" t="e">
        <f>A165+1</f>
        <v>#REF!</v>
      </c>
      <c r="B167" s="68">
        <v>43434</v>
      </c>
      <c r="C167" s="80" t="s">
        <v>580</v>
      </c>
      <c r="D167" s="9" t="s">
        <v>390</v>
      </c>
      <c r="E167" s="66" t="s">
        <v>69</v>
      </c>
      <c r="F167" s="66" t="s">
        <v>59</v>
      </c>
      <c r="G167" s="66" t="s">
        <v>579</v>
      </c>
      <c r="H167" s="66" t="s">
        <v>188</v>
      </c>
      <c r="I167" s="10">
        <v>14.41</v>
      </c>
      <c r="J167" s="10" t="s">
        <v>271</v>
      </c>
      <c r="K167" s="10" t="s">
        <v>271</v>
      </c>
    </row>
    <row r="168" spans="1:16" x14ac:dyDescent="0.25">
      <c r="A168" s="86"/>
      <c r="B168" s="69"/>
      <c r="C168" s="82"/>
      <c r="D168" s="9" t="s">
        <v>391</v>
      </c>
      <c r="E168" s="67"/>
      <c r="F168" s="67"/>
      <c r="G168" s="67"/>
      <c r="H168" s="67"/>
      <c r="I168" s="10">
        <v>15.07</v>
      </c>
      <c r="J168" s="10" t="s">
        <v>271</v>
      </c>
      <c r="K168" s="10" t="s">
        <v>271</v>
      </c>
      <c r="L168" s="2">
        <f t="shared" si="8"/>
        <v>104.58015267175573</v>
      </c>
    </row>
    <row r="169" spans="1:16" x14ac:dyDescent="0.25">
      <c r="A169" s="85" t="e">
        <f>A167+1</f>
        <v>#REF!</v>
      </c>
      <c r="B169" s="68" t="s">
        <v>581</v>
      </c>
      <c r="C169" s="80" t="s">
        <v>582</v>
      </c>
      <c r="D169" s="9" t="s">
        <v>390</v>
      </c>
      <c r="E169" s="66" t="s">
        <v>70</v>
      </c>
      <c r="F169" s="66" t="s">
        <v>59</v>
      </c>
      <c r="G169" s="66" t="s">
        <v>68</v>
      </c>
      <c r="H169" s="66" t="s">
        <v>188</v>
      </c>
      <c r="I169" s="10">
        <v>93.65</v>
      </c>
      <c r="J169" s="10">
        <v>93.65</v>
      </c>
      <c r="K169" s="12">
        <v>112.38</v>
      </c>
    </row>
    <row r="170" spans="1:16" x14ac:dyDescent="0.25">
      <c r="A170" s="86"/>
      <c r="B170" s="69"/>
      <c r="C170" s="82"/>
      <c r="D170" s="9" t="s">
        <v>391</v>
      </c>
      <c r="E170" s="67"/>
      <c r="F170" s="67"/>
      <c r="G170" s="67"/>
      <c r="H170" s="67"/>
      <c r="I170" s="10">
        <v>94.61</v>
      </c>
      <c r="J170" s="10">
        <v>94.61</v>
      </c>
      <c r="K170" s="12">
        <v>113.53</v>
      </c>
      <c r="L170" s="2">
        <f t="shared" si="8"/>
        <v>101.02509343299519</v>
      </c>
    </row>
    <row r="171" spans="1:16" s="23" customFormat="1" ht="63.75" customHeight="1" x14ac:dyDescent="0.25">
      <c r="A171" s="22"/>
      <c r="B171" s="68">
        <v>43454</v>
      </c>
      <c r="C171" s="80" t="s">
        <v>590</v>
      </c>
      <c r="D171" s="16" t="s">
        <v>390</v>
      </c>
      <c r="E171" s="66" t="s">
        <v>352</v>
      </c>
      <c r="F171" s="70" t="s">
        <v>59</v>
      </c>
      <c r="G171" s="70" t="s">
        <v>589</v>
      </c>
      <c r="H171" s="70" t="s">
        <v>188</v>
      </c>
      <c r="I171" s="10">
        <v>36.130000000000003</v>
      </c>
      <c r="J171" s="10">
        <v>25.12</v>
      </c>
      <c r="K171" s="12">
        <v>30.14</v>
      </c>
      <c r="P171" s="13"/>
    </row>
    <row r="172" spans="1:16" s="23" customFormat="1" ht="87.75" customHeight="1" x14ac:dyDescent="0.25">
      <c r="A172" s="22"/>
      <c r="B172" s="77"/>
      <c r="C172" s="87"/>
      <c r="D172" s="9" t="s">
        <v>391</v>
      </c>
      <c r="E172" s="70"/>
      <c r="F172" s="70"/>
      <c r="G172" s="67"/>
      <c r="H172" s="67"/>
      <c r="I172" s="10">
        <v>40.340000000000003</v>
      </c>
      <c r="J172" s="10">
        <v>25.62</v>
      </c>
      <c r="K172" s="12">
        <v>30.74</v>
      </c>
      <c r="P172" s="13"/>
    </row>
    <row r="173" spans="1:16" s="23" customFormat="1" x14ac:dyDescent="0.25">
      <c r="A173" s="22"/>
      <c r="B173" s="77"/>
      <c r="C173" s="87"/>
      <c r="D173" s="16" t="s">
        <v>390</v>
      </c>
      <c r="E173" s="70"/>
      <c r="F173" s="70"/>
      <c r="G173" s="70" t="s">
        <v>379</v>
      </c>
      <c r="H173" s="70" t="s">
        <v>188</v>
      </c>
      <c r="I173" s="10">
        <v>36.130000000000003</v>
      </c>
      <c r="J173" s="10">
        <v>25.22</v>
      </c>
      <c r="K173" s="12">
        <v>30.26</v>
      </c>
      <c r="P173" s="13"/>
    </row>
    <row r="174" spans="1:16" s="23" customFormat="1" x14ac:dyDescent="0.25">
      <c r="A174" s="22"/>
      <c r="B174" s="77"/>
      <c r="C174" s="87"/>
      <c r="D174" s="9" t="s">
        <v>391</v>
      </c>
      <c r="E174" s="70"/>
      <c r="F174" s="70"/>
      <c r="G174" s="67"/>
      <c r="H174" s="67"/>
      <c r="I174" s="10">
        <v>40.340000000000003</v>
      </c>
      <c r="J174" s="10">
        <v>25.72</v>
      </c>
      <c r="K174" s="12">
        <v>30.87</v>
      </c>
      <c r="P174" s="13"/>
    </row>
    <row r="175" spans="1:16" s="23" customFormat="1" x14ac:dyDescent="0.25">
      <c r="A175" s="22"/>
      <c r="B175" s="77"/>
      <c r="C175" s="87"/>
      <c r="D175" s="16" t="s">
        <v>390</v>
      </c>
      <c r="E175" s="70"/>
      <c r="F175" s="70"/>
      <c r="G175" s="70" t="s">
        <v>63</v>
      </c>
      <c r="H175" s="70" t="s">
        <v>188</v>
      </c>
      <c r="I175" s="10">
        <v>36.130000000000003</v>
      </c>
      <c r="J175" s="10">
        <v>26.54</v>
      </c>
      <c r="K175" s="12">
        <v>31.85</v>
      </c>
      <c r="P175" s="13"/>
    </row>
    <row r="176" spans="1:16" s="23" customFormat="1" x14ac:dyDescent="0.25">
      <c r="A176" s="22"/>
      <c r="B176" s="69"/>
      <c r="C176" s="82"/>
      <c r="D176" s="9" t="s">
        <v>391</v>
      </c>
      <c r="E176" s="67"/>
      <c r="F176" s="67"/>
      <c r="G176" s="67"/>
      <c r="H176" s="67"/>
      <c r="I176" s="10">
        <v>40.340000000000003</v>
      </c>
      <c r="J176" s="10">
        <v>27.07</v>
      </c>
      <c r="K176" s="12">
        <v>32.479999999999997</v>
      </c>
      <c r="P176" s="13"/>
    </row>
    <row r="177" spans="1:24" ht="17.25" customHeight="1" x14ac:dyDescent="0.25">
      <c r="A177" s="14"/>
      <c r="B177" s="68">
        <v>43454</v>
      </c>
      <c r="C177" s="68" t="s">
        <v>592</v>
      </c>
      <c r="D177" s="16" t="s">
        <v>390</v>
      </c>
      <c r="E177" s="70" t="s">
        <v>591</v>
      </c>
      <c r="F177" s="83" t="s">
        <v>59</v>
      </c>
      <c r="G177" s="70" t="s">
        <v>374</v>
      </c>
      <c r="H177" s="70" t="s">
        <v>16</v>
      </c>
      <c r="I177" s="10">
        <v>27.1</v>
      </c>
      <c r="J177" s="10">
        <v>25.22</v>
      </c>
      <c r="K177" s="12">
        <v>30.26</v>
      </c>
    </row>
    <row r="178" spans="1:24" ht="17.25" customHeight="1" x14ac:dyDescent="0.25">
      <c r="A178" s="14"/>
      <c r="B178" s="69"/>
      <c r="C178" s="69"/>
      <c r="D178" s="9" t="s">
        <v>391</v>
      </c>
      <c r="E178" s="67"/>
      <c r="F178" s="83"/>
      <c r="G178" s="67"/>
      <c r="H178" s="67"/>
      <c r="I178" s="10">
        <v>29.17</v>
      </c>
      <c r="J178" s="10">
        <v>25.72</v>
      </c>
      <c r="K178" s="12">
        <v>30.86</v>
      </c>
    </row>
    <row r="179" spans="1:24" ht="17.25" customHeight="1" x14ac:dyDescent="0.25">
      <c r="A179" s="14"/>
      <c r="B179" s="68" t="s">
        <v>452</v>
      </c>
      <c r="C179" s="68" t="s">
        <v>453</v>
      </c>
      <c r="D179" s="9" t="s">
        <v>390</v>
      </c>
      <c r="E179" s="66" t="s">
        <v>386</v>
      </c>
      <c r="F179" s="66" t="s">
        <v>59</v>
      </c>
      <c r="G179" s="66" t="s">
        <v>382</v>
      </c>
      <c r="H179" s="66" t="s">
        <v>188</v>
      </c>
      <c r="I179" s="10">
        <v>44.73</v>
      </c>
      <c r="J179" s="10">
        <v>44.73</v>
      </c>
      <c r="K179" s="12" t="s">
        <v>274</v>
      </c>
    </row>
    <row r="180" spans="1:24" ht="17.25" customHeight="1" x14ac:dyDescent="0.25">
      <c r="A180" s="14"/>
      <c r="B180" s="69"/>
      <c r="C180" s="69"/>
      <c r="D180" s="9" t="s">
        <v>391</v>
      </c>
      <c r="E180" s="67"/>
      <c r="F180" s="67"/>
      <c r="G180" s="67"/>
      <c r="H180" s="67"/>
      <c r="I180" s="10">
        <v>46.41</v>
      </c>
      <c r="J180" s="10">
        <v>45.62</v>
      </c>
      <c r="K180" s="12" t="s">
        <v>274</v>
      </c>
    </row>
    <row r="181" spans="1:24" x14ac:dyDescent="0.25">
      <c r="A181" s="85">
        <v>64</v>
      </c>
      <c r="B181" s="68">
        <v>43454</v>
      </c>
      <c r="C181" s="68" t="s">
        <v>495</v>
      </c>
      <c r="D181" s="9" t="s">
        <v>390</v>
      </c>
      <c r="E181" s="66" t="s">
        <v>71</v>
      </c>
      <c r="F181" s="66" t="s">
        <v>59</v>
      </c>
      <c r="G181" s="66" t="s">
        <v>60</v>
      </c>
      <c r="H181" s="66" t="s">
        <v>188</v>
      </c>
      <c r="I181" s="10">
        <v>13.39</v>
      </c>
      <c r="J181" s="10">
        <v>13.39</v>
      </c>
      <c r="K181" s="10">
        <v>16.07</v>
      </c>
    </row>
    <row r="182" spans="1:24" x14ac:dyDescent="0.25">
      <c r="A182" s="86"/>
      <c r="B182" s="69"/>
      <c r="C182" s="69"/>
      <c r="D182" s="9" t="s">
        <v>391</v>
      </c>
      <c r="E182" s="67"/>
      <c r="F182" s="67"/>
      <c r="G182" s="67"/>
      <c r="H182" s="67"/>
      <c r="I182" s="10">
        <v>13.39</v>
      </c>
      <c r="J182" s="10">
        <v>13.39</v>
      </c>
      <c r="K182" s="10">
        <v>16.07</v>
      </c>
      <c r="L182" s="2">
        <f t="shared" si="8"/>
        <v>100</v>
      </c>
    </row>
    <row r="183" spans="1:24" x14ac:dyDescent="0.25">
      <c r="A183" s="85"/>
      <c r="B183" s="68" t="s">
        <v>577</v>
      </c>
      <c r="C183" s="68" t="s">
        <v>578</v>
      </c>
      <c r="D183" s="9" t="s">
        <v>390</v>
      </c>
      <c r="E183" s="66" t="s">
        <v>373</v>
      </c>
      <c r="F183" s="66" t="s">
        <v>59</v>
      </c>
      <c r="G183" s="66" t="s">
        <v>284</v>
      </c>
      <c r="H183" s="66" t="s">
        <v>188</v>
      </c>
      <c r="I183" s="10">
        <v>64.62</v>
      </c>
      <c r="J183" s="10">
        <v>64.62</v>
      </c>
      <c r="K183" s="10">
        <v>77.540000000000006</v>
      </c>
    </row>
    <row r="184" spans="1:24" x14ac:dyDescent="0.25">
      <c r="A184" s="86"/>
      <c r="B184" s="69"/>
      <c r="C184" s="69"/>
      <c r="D184" s="9" t="s">
        <v>391</v>
      </c>
      <c r="E184" s="67"/>
      <c r="F184" s="67"/>
      <c r="G184" s="67"/>
      <c r="H184" s="67"/>
      <c r="I184" s="10">
        <v>64.62</v>
      </c>
      <c r="J184" s="10">
        <v>64.62</v>
      </c>
      <c r="K184" s="10">
        <v>77.540000000000006</v>
      </c>
    </row>
    <row r="185" spans="1:24" x14ac:dyDescent="0.25">
      <c r="A185" s="71" t="s">
        <v>289</v>
      </c>
      <c r="B185" s="72"/>
      <c r="C185" s="72"/>
      <c r="D185" s="72"/>
      <c r="E185" s="72"/>
      <c r="F185" s="72"/>
      <c r="G185" s="72"/>
      <c r="H185" s="72"/>
      <c r="I185" s="72"/>
      <c r="J185" s="72"/>
      <c r="K185" s="73"/>
      <c r="L185" s="13"/>
      <c r="M185" s="4"/>
      <c r="N185" s="4"/>
      <c r="O185" s="4"/>
      <c r="P185" s="4"/>
      <c r="Q185" s="4"/>
      <c r="R185" s="4"/>
      <c r="S185" s="4"/>
      <c r="T185" s="4"/>
      <c r="U185" s="4"/>
      <c r="V185" s="4"/>
      <c r="W185" s="4"/>
      <c r="X185" s="4"/>
    </row>
    <row r="186" spans="1:24" s="3" customFormat="1" x14ac:dyDescent="0.25">
      <c r="A186" s="74">
        <f>A181+1</f>
        <v>65</v>
      </c>
      <c r="B186" s="68" t="s">
        <v>449</v>
      </c>
      <c r="C186" s="80" t="s">
        <v>594</v>
      </c>
      <c r="D186" s="9" t="s">
        <v>390</v>
      </c>
      <c r="E186" s="66" t="s">
        <v>362</v>
      </c>
      <c r="F186" s="66" t="s">
        <v>72</v>
      </c>
      <c r="G186" s="66" t="s">
        <v>230</v>
      </c>
      <c r="H186" s="66" t="s">
        <v>231</v>
      </c>
      <c r="I186" s="10">
        <v>20.18</v>
      </c>
      <c r="J186" s="10" t="s">
        <v>271</v>
      </c>
      <c r="K186" s="10" t="s">
        <v>271</v>
      </c>
      <c r="L186" s="2"/>
    </row>
    <row r="187" spans="1:24" s="3" customFormat="1" x14ac:dyDescent="0.25">
      <c r="A187" s="93"/>
      <c r="B187" s="69"/>
      <c r="C187" s="82"/>
      <c r="D187" s="9" t="s">
        <v>391</v>
      </c>
      <c r="E187" s="70"/>
      <c r="F187" s="70"/>
      <c r="G187" s="67"/>
      <c r="H187" s="67"/>
      <c r="I187" s="10">
        <v>22.56</v>
      </c>
      <c r="J187" s="10" t="s">
        <v>271</v>
      </c>
      <c r="K187" s="10" t="s">
        <v>271</v>
      </c>
      <c r="L187" s="2">
        <f t="shared" si="8"/>
        <v>111.79385530227948</v>
      </c>
    </row>
    <row r="188" spans="1:24" s="3" customFormat="1" x14ac:dyDescent="0.25">
      <c r="A188" s="93"/>
      <c r="B188" s="68" t="s">
        <v>449</v>
      </c>
      <c r="C188" s="80" t="s">
        <v>594</v>
      </c>
      <c r="D188" s="9" t="s">
        <v>390</v>
      </c>
      <c r="E188" s="70"/>
      <c r="F188" s="70"/>
      <c r="G188" s="66" t="s">
        <v>232</v>
      </c>
      <c r="H188" s="66" t="s">
        <v>187</v>
      </c>
      <c r="I188" s="10">
        <v>1.86</v>
      </c>
      <c r="J188" s="10" t="s">
        <v>271</v>
      </c>
      <c r="K188" s="10" t="s">
        <v>271</v>
      </c>
      <c r="L188" s="2"/>
    </row>
    <row r="189" spans="1:24" s="3" customFormat="1" x14ac:dyDescent="0.25">
      <c r="A189" s="75"/>
      <c r="B189" s="69"/>
      <c r="C189" s="82"/>
      <c r="D189" s="9" t="s">
        <v>391</v>
      </c>
      <c r="E189" s="67"/>
      <c r="F189" s="67"/>
      <c r="G189" s="67"/>
      <c r="H189" s="67"/>
      <c r="I189" s="10">
        <v>1.99</v>
      </c>
      <c r="J189" s="10" t="s">
        <v>271</v>
      </c>
      <c r="K189" s="10" t="s">
        <v>271</v>
      </c>
      <c r="L189" s="2">
        <f t="shared" si="8"/>
        <v>106.98924731182795</v>
      </c>
    </row>
    <row r="190" spans="1:24" s="3" customFormat="1" x14ac:dyDescent="0.25">
      <c r="A190" s="74">
        <f>A186+1</f>
        <v>66</v>
      </c>
      <c r="B190" s="68" t="s">
        <v>410</v>
      </c>
      <c r="C190" s="80" t="s">
        <v>595</v>
      </c>
      <c r="D190" s="9" t="s">
        <v>390</v>
      </c>
      <c r="E190" s="66" t="s">
        <v>225</v>
      </c>
      <c r="F190" s="66" t="s">
        <v>72</v>
      </c>
      <c r="G190" s="66" t="s">
        <v>76</v>
      </c>
      <c r="H190" s="66" t="s">
        <v>188</v>
      </c>
      <c r="I190" s="10">
        <v>20.18</v>
      </c>
      <c r="J190" s="10">
        <v>18.96</v>
      </c>
      <c r="K190" s="12">
        <f t="shared" ref="K190:K197" si="11">J190*1.2</f>
        <v>22.751999999999999</v>
      </c>
      <c r="L190" s="2"/>
    </row>
    <row r="191" spans="1:24" s="3" customFormat="1" x14ac:dyDescent="0.25">
      <c r="A191" s="75"/>
      <c r="B191" s="69"/>
      <c r="C191" s="82"/>
      <c r="D191" s="9" t="s">
        <v>391</v>
      </c>
      <c r="E191" s="67"/>
      <c r="F191" s="67"/>
      <c r="G191" s="67"/>
      <c r="H191" s="67"/>
      <c r="I191" s="10">
        <v>21.11</v>
      </c>
      <c r="J191" s="10">
        <v>19.34</v>
      </c>
      <c r="K191" s="12">
        <f t="shared" si="11"/>
        <v>23.207999999999998</v>
      </c>
      <c r="L191" s="2">
        <f t="shared" ref="L191:L250" si="12">I191/I190*100</f>
        <v>104.60852329038653</v>
      </c>
    </row>
    <row r="192" spans="1:24" s="3" customFormat="1" x14ac:dyDescent="0.25">
      <c r="A192" s="74">
        <f>A190+1</f>
        <v>67</v>
      </c>
      <c r="B192" s="68">
        <v>43454</v>
      </c>
      <c r="C192" s="80" t="s">
        <v>596</v>
      </c>
      <c r="D192" s="9" t="s">
        <v>390</v>
      </c>
      <c r="E192" s="66" t="s">
        <v>436</v>
      </c>
      <c r="F192" s="66" t="s">
        <v>72</v>
      </c>
      <c r="G192" s="66" t="s">
        <v>200</v>
      </c>
      <c r="H192" s="66" t="s">
        <v>188</v>
      </c>
      <c r="I192" s="10">
        <v>20.5</v>
      </c>
      <c r="J192" s="10">
        <v>20.5</v>
      </c>
      <c r="K192" s="12">
        <f t="shared" si="11"/>
        <v>24.599999999999998</v>
      </c>
      <c r="L192" s="2"/>
    </row>
    <row r="193" spans="1:24" s="3" customFormat="1" x14ac:dyDescent="0.25">
      <c r="A193" s="75"/>
      <c r="B193" s="69"/>
      <c r="C193" s="82"/>
      <c r="D193" s="9" t="s">
        <v>391</v>
      </c>
      <c r="E193" s="67"/>
      <c r="F193" s="67"/>
      <c r="G193" s="67"/>
      <c r="H193" s="67"/>
      <c r="I193" s="10">
        <v>21.27</v>
      </c>
      <c r="J193" s="10">
        <v>20.91</v>
      </c>
      <c r="K193" s="12">
        <f t="shared" si="11"/>
        <v>25.091999999999999</v>
      </c>
      <c r="L193" s="2">
        <f t="shared" si="12"/>
        <v>103.75609756097562</v>
      </c>
    </row>
    <row r="194" spans="1:24" s="3" customFormat="1" ht="85.5" customHeight="1" x14ac:dyDescent="0.25">
      <c r="A194" s="74">
        <f>A192+1</f>
        <v>68</v>
      </c>
      <c r="B194" s="68">
        <v>43454</v>
      </c>
      <c r="C194" s="80" t="s">
        <v>438</v>
      </c>
      <c r="D194" s="9" t="s">
        <v>390</v>
      </c>
      <c r="E194" s="66" t="s">
        <v>79</v>
      </c>
      <c r="F194" s="66" t="s">
        <v>72</v>
      </c>
      <c r="G194" s="66" t="s">
        <v>233</v>
      </c>
      <c r="H194" s="66" t="s">
        <v>188</v>
      </c>
      <c r="I194" s="10">
        <v>31.11</v>
      </c>
      <c r="J194" s="10">
        <v>29.4</v>
      </c>
      <c r="K194" s="10">
        <f t="shared" si="11"/>
        <v>35.279999999999994</v>
      </c>
      <c r="L194" s="2"/>
    </row>
    <row r="195" spans="1:24" s="3" customFormat="1" ht="73.5" customHeight="1" x14ac:dyDescent="0.25">
      <c r="A195" s="93"/>
      <c r="B195" s="84"/>
      <c r="C195" s="84"/>
      <c r="D195" s="9" t="s">
        <v>391</v>
      </c>
      <c r="E195" s="70"/>
      <c r="F195" s="70"/>
      <c r="G195" s="149"/>
      <c r="H195" s="70"/>
      <c r="I195" s="24">
        <v>40.06</v>
      </c>
      <c r="J195" s="24">
        <v>29.99</v>
      </c>
      <c r="K195" s="24">
        <f t="shared" si="11"/>
        <v>35.988</v>
      </c>
      <c r="L195" s="2">
        <f t="shared" si="12"/>
        <v>128.76888460302155</v>
      </c>
    </row>
    <row r="196" spans="1:24" s="3" customFormat="1" ht="25.5" customHeight="1" x14ac:dyDescent="0.25">
      <c r="A196" s="22"/>
      <c r="B196" s="68">
        <v>43454</v>
      </c>
      <c r="C196" s="66" t="s">
        <v>437</v>
      </c>
      <c r="D196" s="9" t="s">
        <v>390</v>
      </c>
      <c r="E196" s="70"/>
      <c r="F196" s="70"/>
      <c r="G196" s="66" t="s">
        <v>201</v>
      </c>
      <c r="H196" s="70"/>
      <c r="I196" s="10">
        <v>65.010000000000005</v>
      </c>
      <c r="J196" s="10">
        <v>29.71</v>
      </c>
      <c r="K196" s="12">
        <f t="shared" si="11"/>
        <v>35.652000000000001</v>
      </c>
      <c r="L196" s="2"/>
    </row>
    <row r="197" spans="1:24" s="3" customFormat="1" ht="19.5" customHeight="1" x14ac:dyDescent="0.25">
      <c r="A197" s="22"/>
      <c r="B197" s="69"/>
      <c r="C197" s="67"/>
      <c r="D197" s="9" t="s">
        <v>391</v>
      </c>
      <c r="E197" s="67"/>
      <c r="F197" s="67"/>
      <c r="G197" s="67"/>
      <c r="H197" s="67"/>
      <c r="I197" s="10">
        <v>66.31</v>
      </c>
      <c r="J197" s="10">
        <v>30.3</v>
      </c>
      <c r="K197" s="12">
        <f t="shared" si="11"/>
        <v>36.36</v>
      </c>
      <c r="L197" s="2"/>
    </row>
    <row r="198" spans="1:24" s="3" customFormat="1" x14ac:dyDescent="0.25">
      <c r="A198" s="74">
        <f>A194+1</f>
        <v>69</v>
      </c>
      <c r="B198" s="68">
        <v>43413</v>
      </c>
      <c r="C198" s="80" t="s">
        <v>622</v>
      </c>
      <c r="D198" s="9" t="s">
        <v>391</v>
      </c>
      <c r="E198" s="68" t="s">
        <v>235</v>
      </c>
      <c r="F198" s="68" t="s">
        <v>72</v>
      </c>
      <c r="G198" s="68" t="s">
        <v>200</v>
      </c>
      <c r="H198" s="66" t="s">
        <v>187</v>
      </c>
      <c r="I198" s="10">
        <v>9.2200000000000006</v>
      </c>
      <c r="J198" s="10" t="s">
        <v>271</v>
      </c>
      <c r="K198" s="10" t="s">
        <v>271</v>
      </c>
      <c r="L198" s="2"/>
    </row>
    <row r="199" spans="1:24" s="3" customFormat="1" x14ac:dyDescent="0.25">
      <c r="A199" s="75"/>
      <c r="B199" s="69"/>
      <c r="C199" s="82"/>
      <c r="D199" s="9" t="s">
        <v>390</v>
      </c>
      <c r="E199" s="84"/>
      <c r="F199" s="84"/>
      <c r="G199" s="69"/>
      <c r="H199" s="84"/>
      <c r="I199" s="10">
        <v>9.73</v>
      </c>
      <c r="J199" s="10" t="s">
        <v>271</v>
      </c>
      <c r="K199" s="10" t="s">
        <v>271</v>
      </c>
      <c r="L199" s="2">
        <f t="shared" si="12"/>
        <v>105.53145336225596</v>
      </c>
    </row>
    <row r="200" spans="1:24" s="3" customFormat="1" x14ac:dyDescent="0.25">
      <c r="A200" s="74">
        <f>A198+1</f>
        <v>70</v>
      </c>
      <c r="B200" s="68">
        <v>43398</v>
      </c>
      <c r="C200" s="80" t="s">
        <v>621</v>
      </c>
      <c r="D200" s="9" t="s">
        <v>391</v>
      </c>
      <c r="E200" s="68" t="s">
        <v>330</v>
      </c>
      <c r="F200" s="68" t="s">
        <v>72</v>
      </c>
      <c r="G200" s="68" t="s">
        <v>76</v>
      </c>
      <c r="H200" s="66" t="s">
        <v>187</v>
      </c>
      <c r="I200" s="10">
        <v>5.31</v>
      </c>
      <c r="J200" s="10" t="s">
        <v>271</v>
      </c>
      <c r="K200" s="10" t="s">
        <v>271</v>
      </c>
      <c r="L200" s="2"/>
    </row>
    <row r="201" spans="1:24" s="3" customFormat="1" x14ac:dyDescent="0.25">
      <c r="A201" s="75"/>
      <c r="B201" s="69"/>
      <c r="C201" s="82"/>
      <c r="D201" s="9" t="s">
        <v>390</v>
      </c>
      <c r="E201" s="84"/>
      <c r="F201" s="84"/>
      <c r="G201" s="84"/>
      <c r="H201" s="84"/>
      <c r="I201" s="10">
        <v>5.34</v>
      </c>
      <c r="J201" s="10" t="s">
        <v>271</v>
      </c>
      <c r="K201" s="10" t="s">
        <v>271</v>
      </c>
      <c r="L201" s="2">
        <f t="shared" si="12"/>
        <v>100.56497175141243</v>
      </c>
    </row>
    <row r="202" spans="1:24" s="3" customFormat="1" x14ac:dyDescent="0.25">
      <c r="A202" s="74">
        <f>A200+1</f>
        <v>71</v>
      </c>
      <c r="B202" s="68" t="s">
        <v>403</v>
      </c>
      <c r="C202" s="80" t="s">
        <v>597</v>
      </c>
      <c r="D202" s="9" t="s">
        <v>391</v>
      </c>
      <c r="E202" s="66" t="s">
        <v>81</v>
      </c>
      <c r="F202" s="66" t="s">
        <v>72</v>
      </c>
      <c r="G202" s="66" t="s">
        <v>82</v>
      </c>
      <c r="H202" s="66" t="s">
        <v>188</v>
      </c>
      <c r="I202" s="10">
        <v>79.88</v>
      </c>
      <c r="J202" s="10">
        <v>79.88</v>
      </c>
      <c r="K202" s="12" t="s">
        <v>271</v>
      </c>
      <c r="L202" s="2"/>
    </row>
    <row r="203" spans="1:24" s="3" customFormat="1" x14ac:dyDescent="0.25">
      <c r="A203" s="75"/>
      <c r="B203" s="84"/>
      <c r="C203" s="84"/>
      <c r="D203" s="9" t="s">
        <v>390</v>
      </c>
      <c r="E203" s="67"/>
      <c r="F203" s="67"/>
      <c r="G203" s="67"/>
      <c r="H203" s="67"/>
      <c r="I203" s="24">
        <v>81.47</v>
      </c>
      <c r="J203" s="24">
        <v>81.47</v>
      </c>
      <c r="K203" s="25" t="s">
        <v>271</v>
      </c>
      <c r="L203" s="2">
        <f t="shared" si="12"/>
        <v>101.99048572859289</v>
      </c>
    </row>
    <row r="204" spans="1:24" s="3" customFormat="1" x14ac:dyDescent="0.25">
      <c r="A204" s="74"/>
      <c r="B204" s="68" t="s">
        <v>406</v>
      </c>
      <c r="C204" s="80" t="s">
        <v>599</v>
      </c>
      <c r="D204" s="9" t="s">
        <v>390</v>
      </c>
      <c r="E204" s="66" t="s">
        <v>300</v>
      </c>
      <c r="F204" s="66" t="s">
        <v>72</v>
      </c>
      <c r="G204" s="66" t="s">
        <v>234</v>
      </c>
      <c r="H204" s="66" t="s">
        <v>188</v>
      </c>
      <c r="I204" s="10" t="s">
        <v>450</v>
      </c>
      <c r="J204" s="10">
        <v>29.43</v>
      </c>
      <c r="K204" s="12">
        <f>J204*1.2</f>
        <v>35.315999999999995</v>
      </c>
      <c r="L204" s="2"/>
    </row>
    <row r="205" spans="1:24" s="3" customFormat="1" x14ac:dyDescent="0.25">
      <c r="A205" s="75"/>
      <c r="B205" s="84"/>
      <c r="C205" s="84"/>
      <c r="D205" s="9" t="s">
        <v>391</v>
      </c>
      <c r="E205" s="67"/>
      <c r="F205" s="67"/>
      <c r="G205" s="67"/>
      <c r="H205" s="67"/>
      <c r="I205" s="10">
        <v>30.13</v>
      </c>
      <c r="J205" s="10">
        <v>30.02</v>
      </c>
      <c r="K205" s="12">
        <f>J205*1.2</f>
        <v>36.024000000000001</v>
      </c>
      <c r="L205" s="2" t="e">
        <f t="shared" si="12"/>
        <v>#VALUE!</v>
      </c>
    </row>
    <row r="206" spans="1:24" s="3" customFormat="1" ht="25.5" customHeight="1" x14ac:dyDescent="0.25">
      <c r="A206" s="74" t="e">
        <f>#REF!+1</f>
        <v>#REF!</v>
      </c>
      <c r="B206" s="68" t="s">
        <v>406</v>
      </c>
      <c r="C206" s="80" t="s">
        <v>604</v>
      </c>
      <c r="D206" s="9" t="s">
        <v>390</v>
      </c>
      <c r="E206" s="66" t="s">
        <v>248</v>
      </c>
      <c r="F206" s="66" t="s">
        <v>72</v>
      </c>
      <c r="G206" s="66" t="s">
        <v>73</v>
      </c>
      <c r="H206" s="66" t="s">
        <v>188</v>
      </c>
      <c r="I206" s="10">
        <v>33.74</v>
      </c>
      <c r="J206" s="10">
        <v>33.74</v>
      </c>
      <c r="K206" s="12">
        <f>J206*1.2</f>
        <v>40.488</v>
      </c>
      <c r="L206" s="2"/>
    </row>
    <row r="207" spans="1:24" s="3" customFormat="1" ht="25.5" customHeight="1" x14ac:dyDescent="0.25">
      <c r="A207" s="75"/>
      <c r="B207" s="84"/>
      <c r="C207" s="84"/>
      <c r="D207" s="9" t="s">
        <v>391</v>
      </c>
      <c r="E207" s="67"/>
      <c r="F207" s="67"/>
      <c r="G207" s="67"/>
      <c r="H207" s="67"/>
      <c r="I207" s="10">
        <v>34.299999999999997</v>
      </c>
      <c r="J207" s="10">
        <v>34.299999999999997</v>
      </c>
      <c r="K207" s="12">
        <f>J207*1.2</f>
        <v>41.16</v>
      </c>
      <c r="L207" s="2">
        <f t="shared" si="12"/>
        <v>101.65975103734439</v>
      </c>
    </row>
    <row r="208" spans="1:24" x14ac:dyDescent="0.25">
      <c r="A208" s="71" t="s">
        <v>290</v>
      </c>
      <c r="B208" s="72"/>
      <c r="C208" s="72"/>
      <c r="D208" s="72"/>
      <c r="E208" s="72"/>
      <c r="F208" s="72"/>
      <c r="G208" s="72"/>
      <c r="H208" s="72"/>
      <c r="I208" s="72"/>
      <c r="J208" s="72"/>
      <c r="K208" s="73"/>
      <c r="L208" s="13"/>
      <c r="M208" s="4"/>
      <c r="N208" s="4"/>
      <c r="O208" s="4"/>
      <c r="P208" s="4"/>
      <c r="Q208" s="4"/>
      <c r="R208" s="4"/>
      <c r="S208" s="4"/>
      <c r="T208" s="4"/>
      <c r="U208" s="4"/>
      <c r="V208" s="4"/>
      <c r="W208" s="4"/>
      <c r="X208" s="4"/>
    </row>
    <row r="209" spans="1:12" x14ac:dyDescent="0.25">
      <c r="A209" s="85"/>
      <c r="B209" s="68">
        <v>43398</v>
      </c>
      <c r="C209" s="80" t="s">
        <v>462</v>
      </c>
      <c r="D209" s="16" t="s">
        <v>390</v>
      </c>
      <c r="E209" s="66" t="s">
        <v>322</v>
      </c>
      <c r="F209" s="66" t="s">
        <v>83</v>
      </c>
      <c r="G209" s="66" t="s">
        <v>202</v>
      </c>
      <c r="H209" s="66" t="s">
        <v>188</v>
      </c>
      <c r="I209" s="10">
        <v>33.03</v>
      </c>
      <c r="J209" s="10" t="s">
        <v>271</v>
      </c>
      <c r="K209" s="10" t="s">
        <v>271</v>
      </c>
    </row>
    <row r="210" spans="1:12" x14ac:dyDescent="0.25">
      <c r="A210" s="86"/>
      <c r="B210" s="69"/>
      <c r="C210" s="82"/>
      <c r="D210" s="9" t="s">
        <v>391</v>
      </c>
      <c r="E210" s="67"/>
      <c r="F210" s="67"/>
      <c r="G210" s="67"/>
      <c r="H210" s="67"/>
      <c r="I210" s="10">
        <v>33.82</v>
      </c>
      <c r="J210" s="10" t="s">
        <v>271</v>
      </c>
      <c r="K210" s="10" t="s">
        <v>271</v>
      </c>
      <c r="L210" s="2">
        <f t="shared" ref="L210:L230" si="13">I210/I209*100</f>
        <v>102.39176506206478</v>
      </c>
    </row>
    <row r="211" spans="1:12" x14ac:dyDescent="0.25">
      <c r="A211" s="85"/>
      <c r="B211" s="68" t="s">
        <v>410</v>
      </c>
      <c r="C211" s="80" t="s">
        <v>458</v>
      </c>
      <c r="D211" s="16" t="s">
        <v>390</v>
      </c>
      <c r="E211" s="66" t="s">
        <v>136</v>
      </c>
      <c r="F211" s="66" t="s">
        <v>83</v>
      </c>
      <c r="G211" s="66" t="s">
        <v>137</v>
      </c>
      <c r="H211" s="66" t="s">
        <v>188</v>
      </c>
      <c r="I211" s="10">
        <v>27.67</v>
      </c>
      <c r="J211" s="10">
        <v>27.67</v>
      </c>
      <c r="K211" s="10">
        <v>33.200000000000003</v>
      </c>
    </row>
    <row r="212" spans="1:12" x14ac:dyDescent="0.25">
      <c r="A212" s="86"/>
      <c r="B212" s="69"/>
      <c r="C212" s="82"/>
      <c r="D212" s="9" t="s">
        <v>391</v>
      </c>
      <c r="E212" s="67"/>
      <c r="F212" s="67"/>
      <c r="G212" s="67"/>
      <c r="H212" s="67"/>
      <c r="I212" s="10">
        <v>31.52</v>
      </c>
      <c r="J212" s="10">
        <v>28.22</v>
      </c>
      <c r="K212" s="10">
        <v>33.86</v>
      </c>
      <c r="L212" s="2">
        <f t="shared" si="13"/>
        <v>113.91398626671486</v>
      </c>
    </row>
    <row r="213" spans="1:12" ht="22.5" customHeight="1" x14ac:dyDescent="0.25">
      <c r="A213" s="85"/>
      <c r="B213" s="68" t="s">
        <v>410</v>
      </c>
      <c r="C213" s="80" t="s">
        <v>455</v>
      </c>
      <c r="D213" s="16" t="s">
        <v>390</v>
      </c>
      <c r="E213" s="66" t="s">
        <v>323</v>
      </c>
      <c r="F213" s="66" t="s">
        <v>83</v>
      </c>
      <c r="G213" s="66" t="s">
        <v>91</v>
      </c>
      <c r="H213" s="66" t="s">
        <v>188</v>
      </c>
      <c r="I213" s="10">
        <v>93.11</v>
      </c>
      <c r="J213" s="10">
        <v>33.47</v>
      </c>
      <c r="K213" s="10" t="s">
        <v>271</v>
      </c>
    </row>
    <row r="214" spans="1:12" x14ac:dyDescent="0.25">
      <c r="A214" s="86"/>
      <c r="B214" s="69"/>
      <c r="C214" s="82"/>
      <c r="D214" s="9" t="s">
        <v>391</v>
      </c>
      <c r="E214" s="67"/>
      <c r="F214" s="67"/>
      <c r="G214" s="67"/>
      <c r="H214" s="67"/>
      <c r="I214" s="10">
        <v>93.11</v>
      </c>
      <c r="J214" s="10">
        <v>34.14</v>
      </c>
      <c r="K214" s="10" t="s">
        <v>271</v>
      </c>
      <c r="L214" s="2">
        <f t="shared" si="13"/>
        <v>100</v>
      </c>
    </row>
    <row r="215" spans="1:12" x14ac:dyDescent="0.25">
      <c r="A215" s="85"/>
      <c r="B215" s="68" t="s">
        <v>403</v>
      </c>
      <c r="C215" s="80" t="s">
        <v>456</v>
      </c>
      <c r="D215" s="16" t="s">
        <v>390</v>
      </c>
      <c r="E215" s="66" t="s">
        <v>92</v>
      </c>
      <c r="F215" s="66" t="s">
        <v>83</v>
      </c>
      <c r="G215" s="66" t="s">
        <v>93</v>
      </c>
      <c r="H215" s="66" t="s">
        <v>188</v>
      </c>
      <c r="I215" s="10">
        <v>54.64</v>
      </c>
      <c r="J215" s="10">
        <v>54.64</v>
      </c>
      <c r="K215" s="10" t="s">
        <v>271</v>
      </c>
    </row>
    <row r="216" spans="1:12" ht="20.25" customHeight="1" x14ac:dyDescent="0.25">
      <c r="A216" s="86"/>
      <c r="B216" s="69"/>
      <c r="C216" s="82"/>
      <c r="D216" s="9" t="s">
        <v>391</v>
      </c>
      <c r="E216" s="67"/>
      <c r="F216" s="67"/>
      <c r="G216" s="67"/>
      <c r="H216" s="67"/>
      <c r="I216" s="10">
        <v>57.83</v>
      </c>
      <c r="J216" s="10">
        <v>55.73</v>
      </c>
      <c r="K216" s="10" t="s">
        <v>271</v>
      </c>
      <c r="L216" s="2">
        <f t="shared" si="13"/>
        <v>105.83821376281112</v>
      </c>
    </row>
    <row r="217" spans="1:12" ht="17.25" customHeight="1" x14ac:dyDescent="0.25">
      <c r="A217" s="85"/>
      <c r="B217" s="68" t="s">
        <v>406</v>
      </c>
      <c r="C217" s="80" t="s">
        <v>463</v>
      </c>
      <c r="D217" s="16" t="s">
        <v>390</v>
      </c>
      <c r="E217" s="66" t="s">
        <v>324</v>
      </c>
      <c r="F217" s="66" t="s">
        <v>83</v>
      </c>
      <c r="G217" s="66" t="s">
        <v>84</v>
      </c>
      <c r="H217" s="66" t="s">
        <v>188</v>
      </c>
      <c r="I217" s="10">
        <v>44.09</v>
      </c>
      <c r="J217" s="10">
        <v>34.76</v>
      </c>
      <c r="K217" s="10" t="s">
        <v>271</v>
      </c>
    </row>
    <row r="218" spans="1:12" ht="18.75" customHeight="1" x14ac:dyDescent="0.25">
      <c r="A218" s="88"/>
      <c r="B218" s="77"/>
      <c r="C218" s="87"/>
      <c r="D218" s="9" t="s">
        <v>391</v>
      </c>
      <c r="E218" s="70"/>
      <c r="F218" s="70"/>
      <c r="G218" s="67"/>
      <c r="H218" s="67"/>
      <c r="I218" s="10">
        <v>44.66</v>
      </c>
      <c r="J218" s="10">
        <v>35.46</v>
      </c>
      <c r="K218" s="10" t="s">
        <v>271</v>
      </c>
      <c r="L218" s="2">
        <f t="shared" si="13"/>
        <v>101.29281016103424</v>
      </c>
    </row>
    <row r="219" spans="1:12" ht="17.25" customHeight="1" x14ac:dyDescent="0.25">
      <c r="A219" s="88"/>
      <c r="B219" s="77"/>
      <c r="C219" s="87"/>
      <c r="D219" s="16" t="s">
        <v>390</v>
      </c>
      <c r="E219" s="70"/>
      <c r="F219" s="70"/>
      <c r="G219" s="66" t="s">
        <v>94</v>
      </c>
      <c r="H219" s="66" t="s">
        <v>188</v>
      </c>
      <c r="I219" s="10">
        <v>101.44</v>
      </c>
      <c r="J219" s="10">
        <v>33.35</v>
      </c>
      <c r="K219" s="10" t="s">
        <v>271</v>
      </c>
    </row>
    <row r="220" spans="1:12" ht="18.75" customHeight="1" x14ac:dyDescent="0.25">
      <c r="A220" s="88"/>
      <c r="B220" s="77"/>
      <c r="C220" s="87"/>
      <c r="D220" s="9" t="s">
        <v>391</v>
      </c>
      <c r="E220" s="70"/>
      <c r="F220" s="70"/>
      <c r="G220" s="67"/>
      <c r="H220" s="67"/>
      <c r="I220" s="10">
        <v>105.44</v>
      </c>
      <c r="J220" s="10">
        <v>34.020000000000003</v>
      </c>
      <c r="K220" s="10" t="s">
        <v>271</v>
      </c>
      <c r="L220" s="2">
        <f t="shared" si="13"/>
        <v>103.94321766561514</v>
      </c>
    </row>
    <row r="221" spans="1:12" ht="18.75" customHeight="1" x14ac:dyDescent="0.25">
      <c r="A221" s="88"/>
      <c r="B221" s="77"/>
      <c r="C221" s="87"/>
      <c r="D221" s="16" t="s">
        <v>390</v>
      </c>
      <c r="E221" s="70"/>
      <c r="F221" s="70"/>
      <c r="G221" s="66" t="s">
        <v>89</v>
      </c>
      <c r="H221" s="66" t="s">
        <v>188</v>
      </c>
      <c r="I221" s="10">
        <v>62.63</v>
      </c>
      <c r="J221" s="10">
        <v>40.630000000000003</v>
      </c>
      <c r="K221" s="10" t="s">
        <v>271</v>
      </c>
    </row>
    <row r="222" spans="1:12" ht="17.25" customHeight="1" x14ac:dyDescent="0.25">
      <c r="A222" s="88"/>
      <c r="B222" s="77"/>
      <c r="C222" s="87"/>
      <c r="D222" s="9" t="s">
        <v>391</v>
      </c>
      <c r="E222" s="70"/>
      <c r="F222" s="70"/>
      <c r="G222" s="67"/>
      <c r="H222" s="67"/>
      <c r="I222" s="10">
        <v>62.82</v>
      </c>
      <c r="J222" s="10">
        <v>41.44</v>
      </c>
      <c r="K222" s="10" t="s">
        <v>271</v>
      </c>
      <c r="L222" s="2">
        <f t="shared" si="13"/>
        <v>100.30336899249561</v>
      </c>
    </row>
    <row r="223" spans="1:12" x14ac:dyDescent="0.25">
      <c r="A223" s="88"/>
      <c r="B223" s="77"/>
      <c r="C223" s="87"/>
      <c r="D223" s="16" t="s">
        <v>390</v>
      </c>
      <c r="E223" s="70"/>
      <c r="F223" s="70"/>
      <c r="G223" s="66" t="s">
        <v>96</v>
      </c>
      <c r="H223" s="66" t="s">
        <v>188</v>
      </c>
      <c r="I223" s="10">
        <v>51.24</v>
      </c>
      <c r="J223" s="10">
        <v>46.91</v>
      </c>
      <c r="K223" s="10" t="s">
        <v>271</v>
      </c>
    </row>
    <row r="224" spans="1:12" ht="18" customHeight="1" x14ac:dyDescent="0.25">
      <c r="A224" s="88"/>
      <c r="B224" s="77"/>
      <c r="C224" s="87"/>
      <c r="D224" s="9" t="s">
        <v>391</v>
      </c>
      <c r="E224" s="70"/>
      <c r="F224" s="70"/>
      <c r="G224" s="67"/>
      <c r="H224" s="67"/>
      <c r="I224" s="10">
        <v>52.18</v>
      </c>
      <c r="J224" s="10">
        <v>47.85</v>
      </c>
      <c r="K224" s="10" t="s">
        <v>271</v>
      </c>
      <c r="L224" s="2">
        <f t="shared" si="13"/>
        <v>101.83450429352068</v>
      </c>
    </row>
    <row r="225" spans="1:82" x14ac:dyDescent="0.25">
      <c r="A225" s="88"/>
      <c r="B225" s="77"/>
      <c r="C225" s="87"/>
      <c r="D225" s="16" t="s">
        <v>390</v>
      </c>
      <c r="E225" s="70"/>
      <c r="F225" s="70"/>
      <c r="G225" s="66" t="s">
        <v>87</v>
      </c>
      <c r="H225" s="66" t="s">
        <v>188</v>
      </c>
      <c r="I225" s="10">
        <v>88.81</v>
      </c>
      <c r="J225" s="10">
        <v>42.98</v>
      </c>
      <c r="K225" s="10" t="s">
        <v>271</v>
      </c>
    </row>
    <row r="226" spans="1:82" x14ac:dyDescent="0.25">
      <c r="A226" s="88"/>
      <c r="B226" s="77"/>
      <c r="C226" s="87"/>
      <c r="D226" s="9" t="s">
        <v>391</v>
      </c>
      <c r="E226" s="70"/>
      <c r="F226" s="70"/>
      <c r="G226" s="67"/>
      <c r="H226" s="67"/>
      <c r="I226" s="10">
        <v>95.61</v>
      </c>
      <c r="J226" s="10">
        <v>43.84</v>
      </c>
      <c r="K226" s="10" t="s">
        <v>271</v>
      </c>
      <c r="L226" s="2">
        <f t="shared" si="13"/>
        <v>107.65679540592275</v>
      </c>
    </row>
    <row r="227" spans="1:82" x14ac:dyDescent="0.25">
      <c r="A227" s="88"/>
      <c r="B227" s="77"/>
      <c r="C227" s="87"/>
      <c r="D227" s="16" t="s">
        <v>390</v>
      </c>
      <c r="E227" s="70"/>
      <c r="F227" s="70"/>
      <c r="G227" s="66" t="s">
        <v>95</v>
      </c>
      <c r="H227" s="66" t="s">
        <v>188</v>
      </c>
      <c r="I227" s="10">
        <v>60.24</v>
      </c>
      <c r="J227" s="10">
        <v>42.99</v>
      </c>
      <c r="K227" s="10" t="s">
        <v>271</v>
      </c>
    </row>
    <row r="228" spans="1:82" x14ac:dyDescent="0.25">
      <c r="A228" s="86"/>
      <c r="B228" s="69"/>
      <c r="C228" s="82"/>
      <c r="D228" s="9" t="s">
        <v>391</v>
      </c>
      <c r="E228" s="67"/>
      <c r="F228" s="67"/>
      <c r="G228" s="67"/>
      <c r="H228" s="67"/>
      <c r="I228" s="10">
        <v>65.680000000000007</v>
      </c>
      <c r="J228" s="10">
        <v>43.85</v>
      </c>
      <c r="K228" s="10" t="s">
        <v>271</v>
      </c>
      <c r="L228" s="2">
        <f t="shared" si="13"/>
        <v>109.03054448871184</v>
      </c>
    </row>
    <row r="229" spans="1:82" s="3" customFormat="1" x14ac:dyDescent="0.25">
      <c r="A229" s="74"/>
      <c r="B229" s="68" t="s">
        <v>399</v>
      </c>
      <c r="C229" s="68" t="s">
        <v>459</v>
      </c>
      <c r="D229" s="16" t="s">
        <v>390</v>
      </c>
      <c r="E229" s="68" t="s">
        <v>224</v>
      </c>
      <c r="F229" s="115" t="s">
        <v>83</v>
      </c>
      <c r="G229" s="68" t="s">
        <v>97</v>
      </c>
      <c r="H229" s="68" t="s">
        <v>188</v>
      </c>
      <c r="I229" s="10">
        <v>39.6</v>
      </c>
      <c r="J229" s="10">
        <v>34.01</v>
      </c>
      <c r="K229" s="10" t="s">
        <v>271</v>
      </c>
      <c r="L229" s="26"/>
      <c r="M229" s="27"/>
      <c r="N229" s="27"/>
      <c r="O229" s="27"/>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row>
    <row r="230" spans="1:82" s="3" customFormat="1" x14ac:dyDescent="0.25">
      <c r="A230" s="75"/>
      <c r="B230" s="69"/>
      <c r="C230" s="69"/>
      <c r="D230" s="9" t="s">
        <v>391</v>
      </c>
      <c r="E230" s="69"/>
      <c r="F230" s="166"/>
      <c r="G230" s="98"/>
      <c r="H230" s="98"/>
      <c r="I230" s="10">
        <v>41.42</v>
      </c>
      <c r="J230" s="10">
        <v>34.69</v>
      </c>
      <c r="K230" s="10" t="s">
        <v>271</v>
      </c>
      <c r="L230" s="26">
        <f t="shared" si="13"/>
        <v>104.5959595959596</v>
      </c>
      <c r="M230" s="27"/>
      <c r="N230" s="27"/>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row>
    <row r="231" spans="1:82" x14ac:dyDescent="0.25">
      <c r="A231" s="71" t="s">
        <v>261</v>
      </c>
      <c r="B231" s="72"/>
      <c r="C231" s="72"/>
      <c r="D231" s="72"/>
      <c r="E231" s="72"/>
      <c r="F231" s="72"/>
      <c r="G231" s="72"/>
      <c r="H231" s="72"/>
      <c r="I231" s="72"/>
      <c r="J231" s="72"/>
      <c r="K231" s="73"/>
      <c r="L231" s="13"/>
      <c r="M231" s="4"/>
      <c r="N231" s="4"/>
      <c r="O231" s="4"/>
      <c r="P231" s="4"/>
      <c r="Q231" s="4"/>
      <c r="R231" s="4"/>
      <c r="S231" s="4"/>
      <c r="T231" s="4"/>
      <c r="U231" s="4"/>
      <c r="V231" s="4"/>
      <c r="W231" s="4"/>
      <c r="X231" s="4"/>
    </row>
    <row r="232" spans="1:82" ht="27.75" customHeight="1" x14ac:dyDescent="0.25">
      <c r="A232" s="85"/>
      <c r="B232" s="68" t="s">
        <v>410</v>
      </c>
      <c r="C232" s="80" t="s">
        <v>435</v>
      </c>
      <c r="D232" s="9" t="s">
        <v>390</v>
      </c>
      <c r="E232" s="66" t="s">
        <v>101</v>
      </c>
      <c r="F232" s="66" t="s">
        <v>99</v>
      </c>
      <c r="G232" s="66" t="s">
        <v>100</v>
      </c>
      <c r="H232" s="66" t="s">
        <v>188</v>
      </c>
      <c r="I232" s="10">
        <v>20.37</v>
      </c>
      <c r="J232" s="10">
        <v>20.37</v>
      </c>
      <c r="K232" s="10">
        <v>24.44</v>
      </c>
    </row>
    <row r="233" spans="1:82" ht="24" customHeight="1" x14ac:dyDescent="0.25">
      <c r="A233" s="88"/>
      <c r="B233" s="77"/>
      <c r="C233" s="87"/>
      <c r="D233" s="9" t="s">
        <v>391</v>
      </c>
      <c r="E233" s="70"/>
      <c r="F233" s="70"/>
      <c r="G233" s="67"/>
      <c r="H233" s="67"/>
      <c r="I233" s="10">
        <v>21.09</v>
      </c>
      <c r="J233" s="10">
        <v>20.78</v>
      </c>
      <c r="K233" s="10">
        <v>24.93</v>
      </c>
      <c r="L233" s="2">
        <f t="shared" si="12"/>
        <v>103.53460972017672</v>
      </c>
    </row>
    <row r="234" spans="1:82" ht="31.5" customHeight="1" x14ac:dyDescent="0.25">
      <c r="A234" s="88"/>
      <c r="B234" s="77"/>
      <c r="C234" s="87"/>
      <c r="D234" s="9" t="s">
        <v>390</v>
      </c>
      <c r="E234" s="150"/>
      <c r="F234" s="150"/>
      <c r="G234" s="66" t="s">
        <v>329</v>
      </c>
      <c r="H234" s="66" t="s">
        <v>188</v>
      </c>
      <c r="I234" s="10">
        <v>20.37</v>
      </c>
      <c r="J234" s="10">
        <v>19.010000000000002</v>
      </c>
      <c r="K234" s="10">
        <v>22.81</v>
      </c>
    </row>
    <row r="235" spans="1:82" ht="35.25" customHeight="1" x14ac:dyDescent="0.25">
      <c r="A235" s="86"/>
      <c r="B235" s="69"/>
      <c r="C235" s="82"/>
      <c r="D235" s="9" t="s">
        <v>391</v>
      </c>
      <c r="E235" s="98"/>
      <c r="F235" s="98"/>
      <c r="G235" s="67"/>
      <c r="H235" s="67"/>
      <c r="I235" s="10">
        <v>21.09</v>
      </c>
      <c r="J235" s="10">
        <v>19.39</v>
      </c>
      <c r="K235" s="10">
        <v>23.27</v>
      </c>
      <c r="L235" s="2">
        <f t="shared" si="12"/>
        <v>103.53460972017672</v>
      </c>
    </row>
    <row r="236" spans="1:82" x14ac:dyDescent="0.25">
      <c r="A236" s="85"/>
      <c r="B236" s="68">
        <v>43413</v>
      </c>
      <c r="C236" s="114" t="s">
        <v>434</v>
      </c>
      <c r="D236" s="9" t="s">
        <v>390</v>
      </c>
      <c r="E236" s="66" t="s">
        <v>98</v>
      </c>
      <c r="F236" s="66" t="s">
        <v>99</v>
      </c>
      <c r="G236" s="66" t="s">
        <v>100</v>
      </c>
      <c r="H236" s="66" t="s">
        <v>188</v>
      </c>
      <c r="I236" s="10">
        <v>31.71</v>
      </c>
      <c r="J236" s="10" t="s">
        <v>274</v>
      </c>
      <c r="K236" s="10" t="s">
        <v>274</v>
      </c>
    </row>
    <row r="237" spans="1:82" x14ac:dyDescent="0.25">
      <c r="A237" s="86"/>
      <c r="B237" s="69"/>
      <c r="C237" s="82"/>
      <c r="D237" s="9" t="s">
        <v>391</v>
      </c>
      <c r="E237" s="67"/>
      <c r="F237" s="67"/>
      <c r="G237" s="67"/>
      <c r="H237" s="67"/>
      <c r="I237" s="10">
        <v>32.89</v>
      </c>
      <c r="J237" s="10" t="s">
        <v>274</v>
      </c>
      <c r="K237" s="10" t="s">
        <v>274</v>
      </c>
      <c r="L237" s="2">
        <f t="shared" si="12"/>
        <v>103.72122358877324</v>
      </c>
    </row>
    <row r="238" spans="1:82" x14ac:dyDescent="0.25">
      <c r="A238" s="85"/>
      <c r="B238" s="68">
        <v>43434</v>
      </c>
      <c r="C238" s="80" t="s">
        <v>433</v>
      </c>
      <c r="D238" s="9" t="s">
        <v>390</v>
      </c>
      <c r="E238" s="66" t="s">
        <v>203</v>
      </c>
      <c r="F238" s="66" t="s">
        <v>99</v>
      </c>
      <c r="G238" s="66" t="s">
        <v>100</v>
      </c>
      <c r="H238" s="66" t="s">
        <v>188</v>
      </c>
      <c r="I238" s="10">
        <v>9.23</v>
      </c>
      <c r="J238" s="10" t="s">
        <v>274</v>
      </c>
      <c r="K238" s="10" t="s">
        <v>274</v>
      </c>
    </row>
    <row r="239" spans="1:82" x14ac:dyDescent="0.25">
      <c r="A239" s="86"/>
      <c r="B239" s="69"/>
      <c r="C239" s="82"/>
      <c r="D239" s="9" t="s">
        <v>391</v>
      </c>
      <c r="E239" s="67"/>
      <c r="F239" s="67"/>
      <c r="G239" s="67"/>
      <c r="H239" s="67"/>
      <c r="I239" s="10">
        <v>9.89</v>
      </c>
      <c r="J239" s="10" t="s">
        <v>274</v>
      </c>
      <c r="K239" s="10" t="s">
        <v>274</v>
      </c>
      <c r="L239" s="2">
        <f t="shared" si="12"/>
        <v>107.15059588299025</v>
      </c>
    </row>
    <row r="240" spans="1:82" x14ac:dyDescent="0.25">
      <c r="A240" s="71" t="s">
        <v>262</v>
      </c>
      <c r="B240" s="72"/>
      <c r="C240" s="72"/>
      <c r="D240" s="72"/>
      <c r="E240" s="72"/>
      <c r="F240" s="72"/>
      <c r="G240" s="72"/>
      <c r="H240" s="72"/>
      <c r="I240" s="72"/>
      <c r="J240" s="72"/>
      <c r="K240" s="73"/>
      <c r="L240" s="13"/>
      <c r="M240" s="4"/>
      <c r="N240" s="4"/>
      <c r="O240" s="4"/>
      <c r="P240" s="4"/>
      <c r="Q240" s="4"/>
      <c r="R240" s="4"/>
      <c r="S240" s="4"/>
      <c r="T240" s="4"/>
      <c r="U240" s="4"/>
      <c r="V240" s="4"/>
      <c r="W240" s="4"/>
      <c r="X240" s="4"/>
    </row>
    <row r="241" spans="1:12" x14ac:dyDescent="0.25">
      <c r="A241" s="85">
        <f>A238+1</f>
        <v>1</v>
      </c>
      <c r="B241" s="68" t="str">
        <f>ХВС!B239</f>
        <v>15.11.2018,  20.12.2018</v>
      </c>
      <c r="C241" s="68" t="s">
        <v>603</v>
      </c>
      <c r="D241" s="16" t="s">
        <v>390</v>
      </c>
      <c r="E241" s="66" t="s">
        <v>102</v>
      </c>
      <c r="F241" s="66" t="s">
        <v>103</v>
      </c>
      <c r="G241" s="66" t="s">
        <v>104</v>
      </c>
      <c r="H241" s="66" t="s">
        <v>188</v>
      </c>
      <c r="I241" s="10">
        <v>37.979999999999997</v>
      </c>
      <c r="J241" s="10">
        <v>37.979999999999997</v>
      </c>
      <c r="K241" s="10">
        <f>J241*1.2</f>
        <v>45.575999999999993</v>
      </c>
    </row>
    <row r="242" spans="1:12" x14ac:dyDescent="0.25">
      <c r="A242" s="86"/>
      <c r="B242" s="69"/>
      <c r="C242" s="69"/>
      <c r="D242" s="9" t="s">
        <v>391</v>
      </c>
      <c r="E242" s="67"/>
      <c r="F242" s="67"/>
      <c r="G242" s="67"/>
      <c r="H242" s="67"/>
      <c r="I242" s="10">
        <v>38.89</v>
      </c>
      <c r="J242" s="10">
        <v>38.74</v>
      </c>
      <c r="K242" s="10">
        <f>J242*1.2</f>
        <v>46.488</v>
      </c>
      <c r="L242" s="2">
        <f t="shared" si="12"/>
        <v>102.39599789362823</v>
      </c>
    </row>
    <row r="243" spans="1:12" ht="15" customHeight="1" x14ac:dyDescent="0.25">
      <c r="A243" s="85">
        <f>A241+1</f>
        <v>2</v>
      </c>
      <c r="B243" s="68" t="s">
        <v>403</v>
      </c>
      <c r="C243" s="80" t="s">
        <v>401</v>
      </c>
      <c r="D243" s="16" t="s">
        <v>390</v>
      </c>
      <c r="E243" s="66" t="s">
        <v>105</v>
      </c>
      <c r="F243" s="66" t="s">
        <v>103</v>
      </c>
      <c r="G243" s="66" t="s">
        <v>106</v>
      </c>
      <c r="H243" s="66" t="s">
        <v>187</v>
      </c>
      <c r="I243" s="10">
        <v>8.0299999999999994</v>
      </c>
      <c r="J243" s="10">
        <v>8.0299999999999994</v>
      </c>
      <c r="K243" s="10" t="s">
        <v>274</v>
      </c>
    </row>
    <row r="244" spans="1:12" x14ac:dyDescent="0.25">
      <c r="A244" s="86"/>
      <c r="B244" s="69"/>
      <c r="C244" s="82"/>
      <c r="D244" s="9" t="s">
        <v>391</v>
      </c>
      <c r="E244" s="67"/>
      <c r="F244" s="67"/>
      <c r="G244" s="67"/>
      <c r="H244" s="67"/>
      <c r="I244" s="10">
        <v>8.4700000000000006</v>
      </c>
      <c r="J244" s="10">
        <v>8.19</v>
      </c>
      <c r="K244" s="10" t="s">
        <v>274</v>
      </c>
      <c r="L244" s="2">
        <f t="shared" si="12"/>
        <v>105.47945205479454</v>
      </c>
    </row>
    <row r="245" spans="1:12" x14ac:dyDescent="0.25">
      <c r="A245" s="85">
        <f>A243+1</f>
        <v>3</v>
      </c>
      <c r="B245" s="68" t="str">
        <f>ХВС!B243</f>
        <v>09.11.2018, 20.12.2018</v>
      </c>
      <c r="C245" s="80" t="s">
        <v>593</v>
      </c>
      <c r="D245" s="9" t="s">
        <v>390</v>
      </c>
      <c r="E245" s="66" t="s">
        <v>107</v>
      </c>
      <c r="F245" s="66" t="s">
        <v>103</v>
      </c>
      <c r="G245" s="66" t="s">
        <v>316</v>
      </c>
      <c r="H245" s="66" t="s">
        <v>188</v>
      </c>
      <c r="I245" s="10">
        <v>26.62</v>
      </c>
      <c r="J245" s="10">
        <v>26.62</v>
      </c>
      <c r="K245" s="10">
        <f t="shared" ref="K245:K248" si="14">J245*1.2</f>
        <v>31.943999999999999</v>
      </c>
    </row>
    <row r="246" spans="1:12" x14ac:dyDescent="0.25">
      <c r="A246" s="88"/>
      <c r="B246" s="77"/>
      <c r="C246" s="87"/>
      <c r="D246" s="9" t="s">
        <v>391</v>
      </c>
      <c r="E246" s="70"/>
      <c r="F246" s="70"/>
      <c r="G246" s="67"/>
      <c r="H246" s="70"/>
      <c r="I246" s="10">
        <v>26.62</v>
      </c>
      <c r="J246" s="10">
        <v>26.62</v>
      </c>
      <c r="K246" s="10">
        <f t="shared" si="14"/>
        <v>31.943999999999999</v>
      </c>
      <c r="L246" s="2">
        <f t="shared" si="12"/>
        <v>100</v>
      </c>
    </row>
    <row r="247" spans="1:12" x14ac:dyDescent="0.25">
      <c r="A247" s="88"/>
      <c r="B247" s="77"/>
      <c r="C247" s="87"/>
      <c r="D247" s="9" t="s">
        <v>390</v>
      </c>
      <c r="E247" s="70"/>
      <c r="F247" s="70"/>
      <c r="G247" s="66" t="s">
        <v>109</v>
      </c>
      <c r="H247" s="70"/>
      <c r="I247" s="10">
        <v>26.62</v>
      </c>
      <c r="J247" s="10">
        <v>21.19</v>
      </c>
      <c r="K247" s="10">
        <f t="shared" si="14"/>
        <v>25.428000000000001</v>
      </c>
    </row>
    <row r="248" spans="1:12" x14ac:dyDescent="0.25">
      <c r="A248" s="86"/>
      <c r="B248" s="69"/>
      <c r="C248" s="82"/>
      <c r="D248" s="9" t="s">
        <v>391</v>
      </c>
      <c r="E248" s="67"/>
      <c r="F248" s="67"/>
      <c r="G248" s="67"/>
      <c r="H248" s="67"/>
      <c r="I248" s="10">
        <v>26.62</v>
      </c>
      <c r="J248" s="10">
        <v>21.61</v>
      </c>
      <c r="K248" s="10">
        <f t="shared" si="14"/>
        <v>25.931999999999999</v>
      </c>
      <c r="L248" s="2">
        <f t="shared" si="12"/>
        <v>100</v>
      </c>
    </row>
    <row r="249" spans="1:12" ht="15" customHeight="1" x14ac:dyDescent="0.25">
      <c r="A249" s="85">
        <f>A245+1</f>
        <v>4</v>
      </c>
      <c r="B249" s="68">
        <v>43454</v>
      </c>
      <c r="C249" s="80" t="s">
        <v>400</v>
      </c>
      <c r="D249" s="9" t="s">
        <v>390</v>
      </c>
      <c r="E249" s="66" t="s">
        <v>352</v>
      </c>
      <c r="F249" s="66" t="s">
        <v>103</v>
      </c>
      <c r="G249" s="66" t="s">
        <v>110</v>
      </c>
      <c r="H249" s="66" t="s">
        <v>188</v>
      </c>
      <c r="I249" s="10">
        <v>34.44</v>
      </c>
      <c r="J249" s="10">
        <v>25.83</v>
      </c>
      <c r="K249" s="10">
        <f>J249*1.2</f>
        <v>30.995999999999995</v>
      </c>
    </row>
    <row r="250" spans="1:12" x14ac:dyDescent="0.25">
      <c r="A250" s="86"/>
      <c r="B250" s="69"/>
      <c r="C250" s="82"/>
      <c r="D250" s="9" t="s">
        <v>391</v>
      </c>
      <c r="E250" s="67"/>
      <c r="F250" s="70"/>
      <c r="G250" s="70"/>
      <c r="H250" s="70"/>
      <c r="I250" s="10">
        <v>35.130000000000003</v>
      </c>
      <c r="J250" s="10">
        <v>26.35</v>
      </c>
      <c r="K250" s="10">
        <f>J250*1.2</f>
        <v>31.62</v>
      </c>
      <c r="L250" s="2">
        <f t="shared" si="12"/>
        <v>102.0034843205575</v>
      </c>
    </row>
    <row r="251" spans="1:12" x14ac:dyDescent="0.25">
      <c r="A251" s="85" t="e">
        <f>#REF!+1</f>
        <v>#REF!</v>
      </c>
      <c r="B251" s="68" t="str">
        <f>ХВС!B249</f>
        <v>30.11.2018, 20.12.2018</v>
      </c>
      <c r="C251" s="80" t="s">
        <v>602</v>
      </c>
      <c r="D251" s="9" t="s">
        <v>390</v>
      </c>
      <c r="E251" s="66" t="s">
        <v>364</v>
      </c>
      <c r="F251" s="66" t="s">
        <v>103</v>
      </c>
      <c r="G251" s="66" t="s">
        <v>111</v>
      </c>
      <c r="H251" s="66" t="s">
        <v>188</v>
      </c>
      <c r="I251" s="10">
        <v>45.29</v>
      </c>
      <c r="J251" s="10">
        <v>30.41</v>
      </c>
      <c r="K251" s="10" t="s">
        <v>274</v>
      </c>
    </row>
    <row r="252" spans="1:12" x14ac:dyDescent="0.25">
      <c r="A252" s="86"/>
      <c r="B252" s="69"/>
      <c r="C252" s="82"/>
      <c r="D252" s="9" t="s">
        <v>391</v>
      </c>
      <c r="E252" s="67"/>
      <c r="F252" s="67"/>
      <c r="G252" s="67"/>
      <c r="H252" s="67"/>
      <c r="I252" s="10">
        <v>46.24</v>
      </c>
      <c r="J252" s="10">
        <v>31.02</v>
      </c>
      <c r="K252" s="10" t="s">
        <v>274</v>
      </c>
      <c r="L252" s="2">
        <f t="shared" ref="L252" si="15">I252/I251*100</f>
        <v>102.0975932877015</v>
      </c>
    </row>
    <row r="253" spans="1:12" x14ac:dyDescent="0.25">
      <c r="A253" s="85" t="e">
        <f>#REF!+1</f>
        <v>#REF!</v>
      </c>
      <c r="B253" s="68">
        <v>43434</v>
      </c>
      <c r="C253" s="68" t="s">
        <v>395</v>
      </c>
      <c r="D253" s="9" t="s">
        <v>390</v>
      </c>
      <c r="E253" s="66" t="s">
        <v>112</v>
      </c>
      <c r="F253" s="66" t="s">
        <v>103</v>
      </c>
      <c r="G253" s="66" t="s">
        <v>113</v>
      </c>
      <c r="H253" s="66" t="s">
        <v>188</v>
      </c>
      <c r="I253" s="10">
        <v>22.07</v>
      </c>
      <c r="J253" s="10" t="s">
        <v>274</v>
      </c>
      <c r="K253" s="10" t="s">
        <v>274</v>
      </c>
    </row>
    <row r="254" spans="1:12" ht="45.75" customHeight="1" x14ac:dyDescent="0.25">
      <c r="A254" s="86"/>
      <c r="B254" s="69"/>
      <c r="C254" s="69"/>
      <c r="D254" s="9" t="s">
        <v>391</v>
      </c>
      <c r="E254" s="67"/>
      <c r="F254" s="67"/>
      <c r="G254" s="67"/>
      <c r="H254" s="67"/>
      <c r="I254" s="10">
        <v>24.21</v>
      </c>
      <c r="J254" s="10" t="s">
        <v>274</v>
      </c>
      <c r="K254" s="10" t="s">
        <v>274</v>
      </c>
      <c r="L254" s="2">
        <f t="shared" ref="L254:L299" si="16">I254/I253*100</f>
        <v>109.69642048028999</v>
      </c>
    </row>
    <row r="255" spans="1:12" ht="18.75" customHeight="1" x14ac:dyDescent="0.25">
      <c r="A255" s="85" t="e">
        <f>#REF!+1</f>
        <v>#REF!</v>
      </c>
      <c r="B255" s="68">
        <f>ХВС!B255</f>
        <v>43434</v>
      </c>
      <c r="C255" s="68" t="str">
        <f>ХВС!C255</f>
        <v>291-п</v>
      </c>
      <c r="D255" s="9" t="s">
        <v>390</v>
      </c>
      <c r="E255" s="70" t="s">
        <v>117</v>
      </c>
      <c r="F255" s="70" t="s">
        <v>103</v>
      </c>
      <c r="G255" s="66" t="s">
        <v>113</v>
      </c>
      <c r="H255" s="66" t="s">
        <v>188</v>
      </c>
      <c r="I255" s="10">
        <v>27.24</v>
      </c>
      <c r="J255" s="10" t="s">
        <v>274</v>
      </c>
      <c r="K255" s="10" t="s">
        <v>274</v>
      </c>
    </row>
    <row r="256" spans="1:12" x14ac:dyDescent="0.25">
      <c r="A256" s="88"/>
      <c r="B256" s="69"/>
      <c r="C256" s="69"/>
      <c r="D256" s="9" t="s">
        <v>391</v>
      </c>
      <c r="E256" s="67"/>
      <c r="F256" s="67"/>
      <c r="G256" s="67"/>
      <c r="H256" s="67"/>
      <c r="I256" s="10">
        <v>28.26</v>
      </c>
      <c r="J256" s="10" t="s">
        <v>274</v>
      </c>
      <c r="K256" s="10" t="s">
        <v>274</v>
      </c>
      <c r="L256" s="2">
        <f t="shared" si="16"/>
        <v>103.7444933920705</v>
      </c>
    </row>
    <row r="257" spans="1:24" ht="22.5" customHeight="1" x14ac:dyDescent="0.25">
      <c r="A257" s="85" t="e">
        <f>#REF!+1</f>
        <v>#REF!</v>
      </c>
      <c r="B257" s="68">
        <v>43454</v>
      </c>
      <c r="C257" s="80" t="s">
        <v>618</v>
      </c>
      <c r="D257" s="9" t="s">
        <v>390</v>
      </c>
      <c r="E257" s="66" t="s">
        <v>365</v>
      </c>
      <c r="F257" s="66" t="s">
        <v>103</v>
      </c>
      <c r="G257" s="66" t="s">
        <v>114</v>
      </c>
      <c r="H257" s="66" t="s">
        <v>188</v>
      </c>
      <c r="I257" s="10">
        <v>25.7</v>
      </c>
      <c r="J257" s="10">
        <v>25.7</v>
      </c>
      <c r="K257" s="10">
        <f>J257*1.2</f>
        <v>30.839999999999996</v>
      </c>
      <c r="L257" s="13"/>
      <c r="M257" s="4"/>
      <c r="N257" s="4"/>
      <c r="O257" s="4"/>
      <c r="P257" s="4"/>
      <c r="Q257" s="4"/>
      <c r="R257" s="4"/>
      <c r="S257" s="4"/>
      <c r="T257" s="4"/>
      <c r="U257" s="4"/>
      <c r="V257" s="4"/>
      <c r="W257" s="4"/>
      <c r="X257" s="4"/>
    </row>
    <row r="258" spans="1:24" x14ac:dyDescent="0.25">
      <c r="A258" s="86"/>
      <c r="B258" s="77"/>
      <c r="C258" s="87"/>
      <c r="D258" s="9" t="s">
        <v>391</v>
      </c>
      <c r="E258" s="70"/>
      <c r="F258" s="67"/>
      <c r="G258" s="67"/>
      <c r="H258" s="67"/>
      <c r="I258" s="10">
        <v>32.76</v>
      </c>
      <c r="J258" s="10">
        <v>26.21</v>
      </c>
      <c r="K258" s="10">
        <f t="shared" ref="K258:K264" si="17">J258*1.2</f>
        <v>31.451999999999998</v>
      </c>
      <c r="L258" s="13">
        <f t="shared" ref="L258" si="18">I258/I257*100</f>
        <v>127.47081712062256</v>
      </c>
      <c r="M258" s="4"/>
      <c r="N258" s="4"/>
      <c r="O258" s="4"/>
      <c r="P258" s="4"/>
      <c r="Q258" s="4"/>
      <c r="R258" s="4"/>
      <c r="S258" s="4"/>
      <c r="T258" s="4"/>
      <c r="U258" s="4"/>
      <c r="V258" s="4"/>
      <c r="W258" s="4"/>
      <c r="X258" s="4"/>
    </row>
    <row r="259" spans="1:24" ht="22.5" customHeight="1" x14ac:dyDescent="0.25">
      <c r="A259" s="85" t="e">
        <f>A257+1</f>
        <v>#REF!</v>
      </c>
      <c r="B259" s="77"/>
      <c r="C259" s="87"/>
      <c r="D259" s="9" t="s">
        <v>390</v>
      </c>
      <c r="E259" s="70"/>
      <c r="F259" s="66" t="s">
        <v>103</v>
      </c>
      <c r="G259" s="66" t="s">
        <v>115</v>
      </c>
      <c r="H259" s="66" t="s">
        <v>188</v>
      </c>
      <c r="I259" s="10">
        <v>53.74</v>
      </c>
      <c r="J259" s="10">
        <v>30.1</v>
      </c>
      <c r="K259" s="10">
        <f t="shared" si="17"/>
        <v>36.119999999999997</v>
      </c>
      <c r="L259" s="13"/>
      <c r="M259" s="4"/>
      <c r="N259" s="4"/>
      <c r="O259" s="4"/>
      <c r="P259" s="4"/>
      <c r="Q259" s="4"/>
      <c r="R259" s="4"/>
      <c r="S259" s="4"/>
      <c r="T259" s="4"/>
      <c r="U259" s="4"/>
      <c r="V259" s="4"/>
      <c r="W259" s="4"/>
      <c r="X259" s="4"/>
    </row>
    <row r="260" spans="1:24" x14ac:dyDescent="0.25">
      <c r="A260" s="86"/>
      <c r="B260" s="77"/>
      <c r="C260" s="87"/>
      <c r="D260" s="9" t="s">
        <v>391</v>
      </c>
      <c r="E260" s="70"/>
      <c r="F260" s="67"/>
      <c r="G260" s="67"/>
      <c r="H260" s="67"/>
      <c r="I260" s="10">
        <v>32.76</v>
      </c>
      <c r="J260" s="10">
        <v>30.7</v>
      </c>
      <c r="K260" s="10">
        <f t="shared" si="17"/>
        <v>36.839999999999996</v>
      </c>
      <c r="L260" s="13">
        <f t="shared" ref="L260" si="19">I260/I259*100</f>
        <v>60.960178637886109</v>
      </c>
      <c r="M260" s="4"/>
      <c r="N260" s="4"/>
      <c r="O260" s="4"/>
      <c r="P260" s="4"/>
      <c r="Q260" s="4"/>
      <c r="R260" s="4"/>
      <c r="S260" s="4"/>
      <c r="T260" s="4"/>
      <c r="U260" s="4"/>
      <c r="V260" s="4"/>
      <c r="W260" s="4"/>
      <c r="X260" s="4"/>
    </row>
    <row r="261" spans="1:24" ht="22.5" customHeight="1" x14ac:dyDescent="0.25">
      <c r="A261" s="85">
        <f>A271+1</f>
        <v>1</v>
      </c>
      <c r="B261" s="77"/>
      <c r="C261" s="87"/>
      <c r="D261" s="9" t="s">
        <v>390</v>
      </c>
      <c r="E261" s="70"/>
      <c r="F261" s="66" t="s">
        <v>103</v>
      </c>
      <c r="G261" s="66" t="s">
        <v>116</v>
      </c>
      <c r="H261" s="66" t="s">
        <v>188</v>
      </c>
      <c r="I261" s="10">
        <v>24.66</v>
      </c>
      <c r="J261" s="10">
        <v>24.66</v>
      </c>
      <c r="K261" s="10">
        <f t="shared" si="17"/>
        <v>29.591999999999999</v>
      </c>
    </row>
    <row r="262" spans="1:24" x14ac:dyDescent="0.25">
      <c r="A262" s="86"/>
      <c r="B262" s="77"/>
      <c r="C262" s="87"/>
      <c r="D262" s="9" t="s">
        <v>391</v>
      </c>
      <c r="E262" s="70"/>
      <c r="F262" s="67"/>
      <c r="G262" s="67"/>
      <c r="H262" s="67"/>
      <c r="I262" s="10">
        <v>32.76</v>
      </c>
      <c r="J262" s="10">
        <v>25.15</v>
      </c>
      <c r="K262" s="10">
        <f t="shared" si="17"/>
        <v>30.179999999999996</v>
      </c>
      <c r="L262" s="2">
        <f t="shared" ref="L262" si="20">I262/I261*100</f>
        <v>132.84671532846716</v>
      </c>
    </row>
    <row r="263" spans="1:24" ht="22.5" customHeight="1" x14ac:dyDescent="0.25">
      <c r="A263" s="85">
        <f>A261+1</f>
        <v>2</v>
      </c>
      <c r="B263" s="77"/>
      <c r="C263" s="87"/>
      <c r="D263" s="9" t="s">
        <v>390</v>
      </c>
      <c r="E263" s="70"/>
      <c r="F263" s="70" t="s">
        <v>103</v>
      </c>
      <c r="G263" s="66" t="s">
        <v>113</v>
      </c>
      <c r="H263" s="66" t="s">
        <v>188</v>
      </c>
      <c r="I263" s="10">
        <v>41.12</v>
      </c>
      <c r="J263" s="10">
        <v>24.13</v>
      </c>
      <c r="K263" s="10">
        <f t="shared" si="17"/>
        <v>28.955999999999996</v>
      </c>
    </row>
    <row r="264" spans="1:24" x14ac:dyDescent="0.25">
      <c r="A264" s="88"/>
      <c r="B264" s="69"/>
      <c r="C264" s="82"/>
      <c r="D264" s="9" t="s">
        <v>391</v>
      </c>
      <c r="E264" s="67"/>
      <c r="F264" s="67"/>
      <c r="G264" s="67"/>
      <c r="H264" s="67"/>
      <c r="I264" s="10">
        <v>32.76</v>
      </c>
      <c r="J264" s="10">
        <v>24.61</v>
      </c>
      <c r="K264" s="10">
        <f t="shared" si="17"/>
        <v>29.531999999999996</v>
      </c>
      <c r="L264" s="2">
        <f t="shared" ref="L264" si="21">I264/I263*100</f>
        <v>79.669260700389117</v>
      </c>
    </row>
    <row r="265" spans="1:24" ht="16.5" customHeight="1" x14ac:dyDescent="0.25">
      <c r="A265" s="158" t="e">
        <f>A255+1</f>
        <v>#REF!</v>
      </c>
      <c r="B265" s="68">
        <v>43448</v>
      </c>
      <c r="C265" s="68" t="s">
        <v>623</v>
      </c>
      <c r="D265" s="64" t="s">
        <v>390</v>
      </c>
      <c r="E265" s="68" t="s">
        <v>254</v>
      </c>
      <c r="F265" s="68" t="s">
        <v>103</v>
      </c>
      <c r="G265" s="68" t="s">
        <v>114</v>
      </c>
      <c r="H265" s="66" t="s">
        <v>187</v>
      </c>
      <c r="I265" s="10">
        <v>16.68</v>
      </c>
      <c r="J265" s="10" t="s">
        <v>271</v>
      </c>
      <c r="K265" s="10" t="s">
        <v>271</v>
      </c>
      <c r="L265" s="65"/>
    </row>
    <row r="266" spans="1:24" ht="18.75" customHeight="1" x14ac:dyDescent="0.25">
      <c r="A266" s="159"/>
      <c r="B266" s="98"/>
      <c r="C266" s="98"/>
      <c r="D266" s="64" t="s">
        <v>391</v>
      </c>
      <c r="E266" s="98"/>
      <c r="F266" s="98"/>
      <c r="G266" s="98"/>
      <c r="H266" s="67"/>
      <c r="I266" s="10">
        <v>16.68</v>
      </c>
      <c r="J266" s="10" t="s">
        <v>271</v>
      </c>
      <c r="K266" s="10" t="s">
        <v>271</v>
      </c>
      <c r="L266" s="65">
        <f t="shared" si="16"/>
        <v>100</v>
      </c>
    </row>
    <row r="267" spans="1:24" s="3" customFormat="1" ht="22.5" customHeight="1" x14ac:dyDescent="0.25">
      <c r="A267" s="28"/>
      <c r="B267" s="77">
        <v>43441</v>
      </c>
      <c r="C267" s="87" t="s">
        <v>411</v>
      </c>
      <c r="D267" s="9" t="s">
        <v>390</v>
      </c>
      <c r="E267" s="70" t="s">
        <v>397</v>
      </c>
      <c r="F267" s="70" t="s">
        <v>103</v>
      </c>
      <c r="G267" s="70" t="s">
        <v>110</v>
      </c>
      <c r="H267" s="66" t="s">
        <v>188</v>
      </c>
      <c r="I267" s="10">
        <v>13.55</v>
      </c>
      <c r="J267" s="10" t="s">
        <v>271</v>
      </c>
      <c r="K267" s="10" t="s">
        <v>271</v>
      </c>
      <c r="L267" s="2"/>
    </row>
    <row r="268" spans="1:24" s="3" customFormat="1" ht="23.25" customHeight="1" x14ac:dyDescent="0.25">
      <c r="A268" s="28"/>
      <c r="B268" s="69"/>
      <c r="C268" s="82"/>
      <c r="D268" s="9" t="s">
        <v>391</v>
      </c>
      <c r="E268" s="67"/>
      <c r="F268" s="67"/>
      <c r="G268" s="67"/>
      <c r="H268" s="67"/>
      <c r="I268" s="10">
        <v>14.14</v>
      </c>
      <c r="J268" s="10" t="s">
        <v>271</v>
      </c>
      <c r="K268" s="10" t="s">
        <v>271</v>
      </c>
      <c r="L268" s="2">
        <f t="shared" si="16"/>
        <v>104.35424354243543</v>
      </c>
    </row>
    <row r="269" spans="1:24" x14ac:dyDescent="0.25">
      <c r="A269" s="71" t="s">
        <v>292</v>
      </c>
      <c r="B269" s="72"/>
      <c r="C269" s="72"/>
      <c r="D269" s="72"/>
      <c r="E269" s="72"/>
      <c r="F269" s="72"/>
      <c r="G269" s="72"/>
      <c r="H269" s="72"/>
      <c r="I269" s="72"/>
      <c r="J269" s="72"/>
      <c r="K269" s="73"/>
      <c r="L269" s="13"/>
      <c r="M269" s="4"/>
      <c r="N269" s="4"/>
      <c r="O269" s="4"/>
      <c r="P269" s="4"/>
      <c r="Q269" s="4"/>
      <c r="R269" s="4"/>
      <c r="S269" s="4"/>
      <c r="T269" s="4"/>
      <c r="U269" s="4"/>
      <c r="V269" s="4"/>
      <c r="W269" s="4"/>
      <c r="X269" s="4"/>
    </row>
    <row r="270" spans="1:24" ht="30" customHeight="1" x14ac:dyDescent="0.25">
      <c r="A270" s="88"/>
      <c r="B270" s="91">
        <v>43454</v>
      </c>
      <c r="C270" s="80" t="s">
        <v>617</v>
      </c>
      <c r="D270" s="9" t="s">
        <v>390</v>
      </c>
      <c r="E270" s="66" t="s">
        <v>352</v>
      </c>
      <c r="F270" s="66" t="s">
        <v>118</v>
      </c>
      <c r="G270" s="66" t="s">
        <v>358</v>
      </c>
      <c r="H270" s="83" t="s">
        <v>188</v>
      </c>
      <c r="I270" s="10">
        <v>45.86</v>
      </c>
      <c r="J270" s="10">
        <v>32.450000000000003</v>
      </c>
      <c r="K270" s="12">
        <v>38.94</v>
      </c>
    </row>
    <row r="271" spans="1:24" ht="29.25" customHeight="1" x14ac:dyDescent="0.25">
      <c r="A271" s="88"/>
      <c r="B271" s="91"/>
      <c r="C271" s="87"/>
      <c r="D271" s="9" t="s">
        <v>391</v>
      </c>
      <c r="E271" s="70"/>
      <c r="F271" s="70"/>
      <c r="G271" s="67"/>
      <c r="H271" s="83"/>
      <c r="I271" s="10">
        <v>48.62</v>
      </c>
      <c r="J271" s="10">
        <v>33.1</v>
      </c>
      <c r="K271" s="12">
        <v>39.72</v>
      </c>
      <c r="L271" s="2">
        <f t="shared" si="16"/>
        <v>106.01831661578717</v>
      </c>
    </row>
    <row r="272" spans="1:24" ht="22.5" customHeight="1" x14ac:dyDescent="0.25">
      <c r="A272" s="88"/>
      <c r="B272" s="91"/>
      <c r="C272" s="87"/>
      <c r="D272" s="9" t="s">
        <v>390</v>
      </c>
      <c r="E272" s="70"/>
      <c r="F272" s="70"/>
      <c r="G272" s="66" t="s">
        <v>357</v>
      </c>
      <c r="H272" s="66" t="s">
        <v>188</v>
      </c>
      <c r="I272" s="10">
        <v>45.86</v>
      </c>
      <c r="J272" s="10">
        <v>41.18</v>
      </c>
      <c r="K272" s="12">
        <v>49.42</v>
      </c>
    </row>
    <row r="273" spans="1:24" ht="22.5" customHeight="1" x14ac:dyDescent="0.25">
      <c r="A273" s="88"/>
      <c r="B273" s="91"/>
      <c r="C273" s="82"/>
      <c r="D273" s="9" t="s">
        <v>391</v>
      </c>
      <c r="E273" s="67"/>
      <c r="F273" s="67"/>
      <c r="G273" s="67"/>
      <c r="H273" s="67"/>
      <c r="I273" s="10">
        <v>48.62</v>
      </c>
      <c r="J273" s="10">
        <v>42</v>
      </c>
      <c r="K273" s="12">
        <v>50.4</v>
      </c>
      <c r="L273" s="2">
        <f t="shared" si="16"/>
        <v>106.01831661578717</v>
      </c>
    </row>
    <row r="274" spans="1:24" x14ac:dyDescent="0.25">
      <c r="A274" s="71" t="s">
        <v>263</v>
      </c>
      <c r="B274" s="72"/>
      <c r="C274" s="72"/>
      <c r="D274" s="72"/>
      <c r="E274" s="72"/>
      <c r="F274" s="72"/>
      <c r="G274" s="72"/>
      <c r="H274" s="72"/>
      <c r="I274" s="72"/>
      <c r="J274" s="72"/>
      <c r="K274" s="73"/>
      <c r="L274" s="13"/>
      <c r="M274" s="4"/>
      <c r="N274" s="4"/>
      <c r="O274" s="4"/>
      <c r="P274" s="4"/>
      <c r="Q274" s="4"/>
      <c r="R274" s="4"/>
      <c r="S274" s="4"/>
      <c r="T274" s="4"/>
      <c r="U274" s="4"/>
      <c r="V274" s="4"/>
      <c r="W274" s="4"/>
      <c r="X274" s="4"/>
    </row>
    <row r="275" spans="1:24" x14ac:dyDescent="0.25">
      <c r="A275" s="85" t="e">
        <f>#REF!+1</f>
        <v>#REF!</v>
      </c>
      <c r="B275" s="68">
        <v>43434</v>
      </c>
      <c r="C275" s="80" t="s">
        <v>496</v>
      </c>
      <c r="D275" s="9" t="s">
        <v>390</v>
      </c>
      <c r="E275" s="66" t="s">
        <v>283</v>
      </c>
      <c r="F275" s="66" t="s">
        <v>119</v>
      </c>
      <c r="G275" s="66" t="s">
        <v>120</v>
      </c>
      <c r="H275" s="66" t="s">
        <v>188</v>
      </c>
      <c r="I275" s="10">
        <v>21.79</v>
      </c>
      <c r="J275" s="10" t="s">
        <v>271</v>
      </c>
      <c r="K275" s="10" t="s">
        <v>271</v>
      </c>
    </row>
    <row r="276" spans="1:24" x14ac:dyDescent="0.25">
      <c r="A276" s="86"/>
      <c r="B276" s="69"/>
      <c r="C276" s="82"/>
      <c r="D276" s="9" t="s">
        <v>391</v>
      </c>
      <c r="E276" s="67"/>
      <c r="F276" s="67"/>
      <c r="G276" s="67"/>
      <c r="H276" s="67"/>
      <c r="I276" s="10">
        <v>22.79</v>
      </c>
      <c r="J276" s="10" t="s">
        <v>271</v>
      </c>
      <c r="K276" s="10" t="s">
        <v>271</v>
      </c>
      <c r="L276" s="2">
        <f t="shared" si="16"/>
        <v>104.58926112895823</v>
      </c>
    </row>
    <row r="277" spans="1:24" x14ac:dyDescent="0.25">
      <c r="A277" s="85" t="e">
        <f>A275+1</f>
        <v>#REF!</v>
      </c>
      <c r="B277" s="68">
        <v>43454</v>
      </c>
      <c r="C277" s="68" t="s">
        <v>497</v>
      </c>
      <c r="D277" s="9" t="s">
        <v>390</v>
      </c>
      <c r="E277" s="66" t="s">
        <v>121</v>
      </c>
      <c r="F277" s="66" t="s">
        <v>119</v>
      </c>
      <c r="G277" s="66" t="s">
        <v>348</v>
      </c>
      <c r="H277" s="66" t="s">
        <v>188</v>
      </c>
      <c r="I277" s="10">
        <v>26.19</v>
      </c>
      <c r="J277" s="10">
        <v>26.19</v>
      </c>
      <c r="K277" s="10">
        <v>31.43</v>
      </c>
    </row>
    <row r="278" spans="1:24" x14ac:dyDescent="0.25">
      <c r="A278" s="86"/>
      <c r="B278" s="69"/>
      <c r="C278" s="69"/>
      <c r="D278" s="9" t="s">
        <v>391</v>
      </c>
      <c r="E278" s="67"/>
      <c r="F278" s="67"/>
      <c r="G278" s="67"/>
      <c r="H278" s="67"/>
      <c r="I278" s="10">
        <v>34.08</v>
      </c>
      <c r="J278" s="10">
        <v>26.71</v>
      </c>
      <c r="K278" s="10">
        <v>32.049999999999997</v>
      </c>
      <c r="L278" s="2">
        <f>I278/I277*100</f>
        <v>130.12600229095074</v>
      </c>
    </row>
    <row r="279" spans="1:24" x14ac:dyDescent="0.25">
      <c r="A279" s="85" t="e">
        <f>A277+1</f>
        <v>#REF!</v>
      </c>
      <c r="B279" s="68" t="s">
        <v>452</v>
      </c>
      <c r="C279" s="68" t="s">
        <v>498</v>
      </c>
      <c r="D279" s="9" t="s">
        <v>390</v>
      </c>
      <c r="E279" s="66" t="s">
        <v>122</v>
      </c>
      <c r="F279" s="66" t="s">
        <v>119</v>
      </c>
      <c r="G279" s="66" t="s">
        <v>204</v>
      </c>
      <c r="H279" s="66" t="s">
        <v>188</v>
      </c>
      <c r="I279" s="10">
        <v>58.23</v>
      </c>
      <c r="J279" s="10">
        <v>22.28</v>
      </c>
      <c r="K279" s="10">
        <v>26.74</v>
      </c>
    </row>
    <row r="280" spans="1:24" x14ac:dyDescent="0.25">
      <c r="A280" s="86"/>
      <c r="B280" s="69"/>
      <c r="C280" s="69"/>
      <c r="D280" s="9" t="s">
        <v>391</v>
      </c>
      <c r="E280" s="67"/>
      <c r="F280" s="67"/>
      <c r="G280" s="67"/>
      <c r="H280" s="67"/>
      <c r="I280" s="10">
        <v>58.23</v>
      </c>
      <c r="J280" s="10">
        <v>22.73</v>
      </c>
      <c r="K280" s="10">
        <v>27.27</v>
      </c>
      <c r="L280" s="2">
        <f t="shared" si="16"/>
        <v>100</v>
      </c>
    </row>
    <row r="281" spans="1:24" x14ac:dyDescent="0.25">
      <c r="A281" s="85" t="e">
        <f>A279+1</f>
        <v>#REF!</v>
      </c>
      <c r="B281" s="68">
        <v>43419</v>
      </c>
      <c r="C281" s="68" t="s">
        <v>499</v>
      </c>
      <c r="D281" s="9" t="s">
        <v>390</v>
      </c>
      <c r="E281" s="66" t="s">
        <v>124</v>
      </c>
      <c r="F281" s="66" t="s">
        <v>119</v>
      </c>
      <c r="G281" s="66" t="s">
        <v>348</v>
      </c>
      <c r="H281" s="66" t="s">
        <v>188</v>
      </c>
      <c r="I281" s="10">
        <v>60.44</v>
      </c>
      <c r="J281" s="10" t="s">
        <v>271</v>
      </c>
      <c r="K281" s="10" t="s">
        <v>271</v>
      </c>
    </row>
    <row r="282" spans="1:24" x14ac:dyDescent="0.25">
      <c r="A282" s="86"/>
      <c r="B282" s="69"/>
      <c r="C282" s="69"/>
      <c r="D282" s="9" t="s">
        <v>391</v>
      </c>
      <c r="E282" s="67"/>
      <c r="F282" s="67"/>
      <c r="G282" s="67"/>
      <c r="H282" s="67"/>
      <c r="I282" s="10">
        <v>70.55</v>
      </c>
      <c r="J282" s="10" t="s">
        <v>271</v>
      </c>
      <c r="K282" s="10" t="s">
        <v>271</v>
      </c>
      <c r="L282" s="2">
        <f t="shared" si="16"/>
        <v>116.72733289212442</v>
      </c>
    </row>
    <row r="283" spans="1:24" x14ac:dyDescent="0.25">
      <c r="A283" s="85" t="e">
        <f>A281+1</f>
        <v>#REF!</v>
      </c>
      <c r="B283" s="68">
        <v>43419</v>
      </c>
      <c r="C283" s="68" t="s">
        <v>501</v>
      </c>
      <c r="D283" s="9" t="s">
        <v>390</v>
      </c>
      <c r="E283" s="66" t="s">
        <v>127</v>
      </c>
      <c r="F283" s="66" t="s">
        <v>119</v>
      </c>
      <c r="G283" s="66" t="s">
        <v>123</v>
      </c>
      <c r="H283" s="66" t="s">
        <v>187</v>
      </c>
      <c r="I283" s="10">
        <v>41.02</v>
      </c>
      <c r="J283" s="10" t="s">
        <v>271</v>
      </c>
      <c r="K283" s="10" t="s">
        <v>271</v>
      </c>
    </row>
    <row r="284" spans="1:24" x14ac:dyDescent="0.25">
      <c r="A284" s="86"/>
      <c r="B284" s="69"/>
      <c r="C284" s="69"/>
      <c r="D284" s="9" t="s">
        <v>391</v>
      </c>
      <c r="E284" s="70"/>
      <c r="F284" s="70"/>
      <c r="G284" s="70"/>
      <c r="H284" s="67"/>
      <c r="I284" s="10">
        <v>41.02</v>
      </c>
      <c r="J284" s="10" t="s">
        <v>271</v>
      </c>
      <c r="K284" s="10" t="s">
        <v>271</v>
      </c>
      <c r="L284" s="2">
        <f t="shared" si="16"/>
        <v>100</v>
      </c>
    </row>
    <row r="285" spans="1:24" x14ac:dyDescent="0.25">
      <c r="A285" s="85" t="e">
        <f>A283+1</f>
        <v>#REF!</v>
      </c>
      <c r="B285" s="68" t="s">
        <v>399</v>
      </c>
      <c r="C285" s="68" t="s">
        <v>502</v>
      </c>
      <c r="D285" s="9" t="s">
        <v>390</v>
      </c>
      <c r="E285" s="66" t="s">
        <v>128</v>
      </c>
      <c r="F285" s="66" t="s">
        <v>119</v>
      </c>
      <c r="G285" s="66" t="s">
        <v>354</v>
      </c>
      <c r="H285" s="66" t="s">
        <v>188</v>
      </c>
      <c r="I285" s="10">
        <v>34.94</v>
      </c>
      <c r="J285" s="10">
        <v>32.22</v>
      </c>
      <c r="K285" s="10">
        <v>38.659999999999997</v>
      </c>
    </row>
    <row r="286" spans="1:24" x14ac:dyDescent="0.25">
      <c r="A286" s="86"/>
      <c r="B286" s="69"/>
      <c r="C286" s="69"/>
      <c r="D286" s="9" t="s">
        <v>391</v>
      </c>
      <c r="E286" s="67"/>
      <c r="F286" s="67"/>
      <c r="G286" s="67"/>
      <c r="H286" s="67"/>
      <c r="I286" s="10">
        <v>37.630000000000003</v>
      </c>
      <c r="J286" s="10">
        <v>32.86</v>
      </c>
      <c r="K286" s="10">
        <v>39.43</v>
      </c>
      <c r="L286" s="2">
        <f t="shared" si="16"/>
        <v>107.69891242129366</v>
      </c>
    </row>
    <row r="287" spans="1:24" x14ac:dyDescent="0.25">
      <c r="A287" s="14"/>
      <c r="B287" s="68">
        <v>43042</v>
      </c>
      <c r="C287" s="68" t="s">
        <v>504</v>
      </c>
      <c r="D287" s="9" t="s">
        <v>390</v>
      </c>
      <c r="E287" s="66" t="s">
        <v>336</v>
      </c>
      <c r="F287" s="66" t="s">
        <v>119</v>
      </c>
      <c r="G287" s="66" t="s">
        <v>355</v>
      </c>
      <c r="H287" s="66" t="s">
        <v>335</v>
      </c>
      <c r="I287" s="10">
        <v>19.64</v>
      </c>
      <c r="J287" s="10" t="s">
        <v>271</v>
      </c>
      <c r="K287" s="10" t="s">
        <v>271</v>
      </c>
    </row>
    <row r="288" spans="1:24" x14ac:dyDescent="0.25">
      <c r="A288" s="14"/>
      <c r="B288" s="69"/>
      <c r="C288" s="69"/>
      <c r="D288" s="9" t="s">
        <v>391</v>
      </c>
      <c r="E288" s="67"/>
      <c r="F288" s="67"/>
      <c r="G288" s="67"/>
      <c r="H288" s="67"/>
      <c r="I288" s="10">
        <v>19.95</v>
      </c>
      <c r="J288" s="10" t="s">
        <v>271</v>
      </c>
      <c r="K288" s="10" t="s">
        <v>271</v>
      </c>
      <c r="L288" s="2">
        <f t="shared" si="16"/>
        <v>101.57841140529531</v>
      </c>
    </row>
    <row r="289" spans="1:24" x14ac:dyDescent="0.25">
      <c r="A289" s="85" t="e">
        <f>A285+1</f>
        <v>#REF!</v>
      </c>
      <c r="B289" s="68">
        <v>43434</v>
      </c>
      <c r="C289" s="68" t="s">
        <v>500</v>
      </c>
      <c r="D289" s="9" t="s">
        <v>390</v>
      </c>
      <c r="E289" s="66" t="s">
        <v>125</v>
      </c>
      <c r="F289" s="66" t="s">
        <v>119</v>
      </c>
      <c r="G289" s="66" t="s">
        <v>126</v>
      </c>
      <c r="H289" s="66" t="s">
        <v>188</v>
      </c>
      <c r="I289" s="10">
        <v>13.72</v>
      </c>
      <c r="J289" s="10" t="s">
        <v>271</v>
      </c>
      <c r="K289" s="10" t="s">
        <v>271</v>
      </c>
    </row>
    <row r="290" spans="1:24" x14ac:dyDescent="0.25">
      <c r="A290" s="86"/>
      <c r="B290" s="69"/>
      <c r="C290" s="69"/>
      <c r="D290" s="9" t="s">
        <v>391</v>
      </c>
      <c r="E290" s="67"/>
      <c r="F290" s="67"/>
      <c r="G290" s="67"/>
      <c r="H290" s="67"/>
      <c r="I290" s="10">
        <v>14</v>
      </c>
      <c r="J290" s="10" t="s">
        <v>271</v>
      </c>
      <c r="K290" s="10" t="s">
        <v>271</v>
      </c>
      <c r="L290" s="2">
        <f t="shared" si="16"/>
        <v>102.04081632653062</v>
      </c>
    </row>
    <row r="291" spans="1:24" x14ac:dyDescent="0.25">
      <c r="A291" s="85" t="e">
        <f>A289+1</f>
        <v>#REF!</v>
      </c>
      <c r="B291" s="68">
        <v>43434</v>
      </c>
      <c r="C291" s="68" t="s">
        <v>505</v>
      </c>
      <c r="D291" s="9" t="s">
        <v>390</v>
      </c>
      <c r="E291" s="66" t="s">
        <v>310</v>
      </c>
      <c r="F291" s="66" t="s">
        <v>119</v>
      </c>
      <c r="G291" s="66" t="s">
        <v>205</v>
      </c>
      <c r="H291" s="66" t="s">
        <v>188</v>
      </c>
      <c r="I291" s="10">
        <v>14.73</v>
      </c>
      <c r="J291" s="10" t="s">
        <v>271</v>
      </c>
      <c r="K291" s="10" t="s">
        <v>271</v>
      </c>
    </row>
    <row r="292" spans="1:24" x14ac:dyDescent="0.25">
      <c r="A292" s="86"/>
      <c r="B292" s="69"/>
      <c r="C292" s="69"/>
      <c r="D292" s="9" t="s">
        <v>391</v>
      </c>
      <c r="E292" s="67"/>
      <c r="F292" s="67"/>
      <c r="G292" s="67"/>
      <c r="H292" s="67"/>
      <c r="I292" s="10">
        <v>15.36</v>
      </c>
      <c r="J292" s="10" t="s">
        <v>271</v>
      </c>
      <c r="K292" s="10" t="s">
        <v>271</v>
      </c>
      <c r="L292" s="2">
        <f t="shared" si="16"/>
        <v>104.27698574338085</v>
      </c>
    </row>
    <row r="293" spans="1:24" ht="75.75" customHeight="1" x14ac:dyDescent="0.25">
      <c r="A293" s="85" t="e">
        <f>A291+1</f>
        <v>#REF!</v>
      </c>
      <c r="B293" s="68" t="s">
        <v>452</v>
      </c>
      <c r="C293" s="68" t="s">
        <v>506</v>
      </c>
      <c r="D293" s="9" t="s">
        <v>390</v>
      </c>
      <c r="E293" s="66" t="s">
        <v>240</v>
      </c>
      <c r="F293" s="66" t="s">
        <v>241</v>
      </c>
      <c r="G293" s="66" t="s">
        <v>356</v>
      </c>
      <c r="H293" s="66" t="s">
        <v>188</v>
      </c>
      <c r="I293" s="10">
        <v>49.46</v>
      </c>
      <c r="J293" s="10">
        <v>32.03</v>
      </c>
      <c r="K293" s="10">
        <v>38.44</v>
      </c>
      <c r="L293" s="13"/>
      <c r="M293" s="4"/>
      <c r="N293" s="4"/>
      <c r="O293" s="4"/>
      <c r="P293" s="4"/>
      <c r="Q293" s="4"/>
      <c r="R293" s="4"/>
      <c r="S293" s="4"/>
      <c r="T293" s="4"/>
      <c r="U293" s="4"/>
      <c r="V293" s="4"/>
      <c r="W293" s="4"/>
      <c r="X293" s="4"/>
    </row>
    <row r="294" spans="1:24" ht="86.25" customHeight="1" x14ac:dyDescent="0.25">
      <c r="A294" s="86"/>
      <c r="B294" s="69"/>
      <c r="C294" s="69"/>
      <c r="D294" s="9" t="s">
        <v>391</v>
      </c>
      <c r="E294" s="67"/>
      <c r="F294" s="67"/>
      <c r="G294" s="67"/>
      <c r="H294" s="67"/>
      <c r="I294" s="10">
        <v>51.68</v>
      </c>
      <c r="J294" s="10">
        <v>32.67</v>
      </c>
      <c r="K294" s="10">
        <v>39.200000000000003</v>
      </c>
      <c r="L294" s="13">
        <f t="shared" si="16"/>
        <v>104.48847553578648</v>
      </c>
      <c r="M294" s="4"/>
      <c r="N294" s="4"/>
      <c r="O294" s="4"/>
      <c r="P294" s="4"/>
      <c r="Q294" s="4"/>
      <c r="R294" s="4"/>
      <c r="S294" s="4"/>
      <c r="T294" s="4"/>
      <c r="U294" s="4"/>
      <c r="V294" s="4"/>
      <c r="W294" s="4"/>
      <c r="X294" s="4"/>
    </row>
    <row r="295" spans="1:24" x14ac:dyDescent="0.25">
      <c r="A295" s="71" t="s">
        <v>264</v>
      </c>
      <c r="B295" s="72"/>
      <c r="C295" s="72"/>
      <c r="D295" s="72"/>
      <c r="E295" s="72"/>
      <c r="F295" s="72"/>
      <c r="G295" s="72"/>
      <c r="H295" s="72"/>
      <c r="I295" s="72"/>
      <c r="J295" s="72"/>
      <c r="K295" s="73"/>
      <c r="L295" s="13"/>
      <c r="M295" s="4"/>
      <c r="N295" s="4"/>
      <c r="O295" s="4"/>
      <c r="P295" s="4"/>
      <c r="Q295" s="4"/>
      <c r="R295" s="4"/>
      <c r="S295" s="4"/>
      <c r="T295" s="4"/>
      <c r="U295" s="4"/>
      <c r="V295" s="4"/>
      <c r="W295" s="4"/>
      <c r="X295" s="4"/>
    </row>
    <row r="296" spans="1:24" ht="64.5" customHeight="1" x14ac:dyDescent="0.25">
      <c r="A296" s="85" t="e">
        <f>A293+1</f>
        <v>#REF!</v>
      </c>
      <c r="B296" s="68">
        <v>43454</v>
      </c>
      <c r="C296" s="68" t="s">
        <v>509</v>
      </c>
      <c r="D296" s="16" t="s">
        <v>390</v>
      </c>
      <c r="E296" s="66" t="s">
        <v>352</v>
      </c>
      <c r="F296" s="66" t="s">
        <v>130</v>
      </c>
      <c r="G296" s="66" t="s">
        <v>512</v>
      </c>
      <c r="H296" s="66" t="s">
        <v>188</v>
      </c>
      <c r="I296" s="10">
        <v>43.72</v>
      </c>
      <c r="J296" s="10">
        <v>34.799999999999997</v>
      </c>
      <c r="K296" s="10">
        <v>41.76</v>
      </c>
      <c r="L296" s="13"/>
      <c r="M296" s="4"/>
      <c r="N296" s="4"/>
      <c r="O296" s="4"/>
      <c r="P296" s="4"/>
      <c r="Q296" s="4"/>
      <c r="R296" s="4"/>
      <c r="S296" s="4"/>
      <c r="T296" s="4"/>
      <c r="U296" s="4"/>
      <c r="V296" s="4"/>
      <c r="W296" s="4"/>
      <c r="X296" s="4"/>
    </row>
    <row r="297" spans="1:24" ht="71.25" customHeight="1" x14ac:dyDescent="0.25">
      <c r="A297" s="88"/>
      <c r="B297" s="77"/>
      <c r="C297" s="77"/>
      <c r="D297" s="9" t="s">
        <v>391</v>
      </c>
      <c r="E297" s="70"/>
      <c r="F297" s="70"/>
      <c r="G297" s="67"/>
      <c r="H297" s="70"/>
      <c r="I297" s="10">
        <v>45.73</v>
      </c>
      <c r="J297" s="10">
        <v>35.5</v>
      </c>
      <c r="K297" s="10">
        <v>42.6</v>
      </c>
      <c r="L297" s="13">
        <f t="shared" si="16"/>
        <v>104.59743824336687</v>
      </c>
      <c r="M297" s="4"/>
      <c r="N297" s="4"/>
      <c r="O297" s="4"/>
      <c r="P297" s="4"/>
      <c r="Q297" s="4"/>
      <c r="R297" s="4"/>
      <c r="S297" s="4"/>
      <c r="T297" s="4"/>
      <c r="U297" s="4"/>
      <c r="V297" s="4"/>
      <c r="W297" s="4"/>
      <c r="X297" s="4"/>
    </row>
    <row r="298" spans="1:24" ht="45" customHeight="1" x14ac:dyDescent="0.25">
      <c r="A298" s="88"/>
      <c r="B298" s="77"/>
      <c r="C298" s="77"/>
      <c r="D298" s="9" t="str">
        <f t="shared" ref="D298:D303" si="22">D296</f>
        <v>01.01.2019-30.06.2019</v>
      </c>
      <c r="E298" s="70"/>
      <c r="F298" s="70"/>
      <c r="G298" s="66" t="s">
        <v>511</v>
      </c>
      <c r="H298" s="70"/>
      <c r="I298" s="10">
        <f>I296</f>
        <v>43.72</v>
      </c>
      <c r="J298" s="10">
        <v>38.53</v>
      </c>
      <c r="K298" s="10">
        <v>46.24</v>
      </c>
      <c r="L298" s="13"/>
      <c r="M298" s="4"/>
      <c r="N298" s="4"/>
      <c r="O298" s="4"/>
      <c r="P298" s="4"/>
      <c r="Q298" s="4"/>
      <c r="R298" s="4"/>
      <c r="S298" s="4"/>
      <c r="T298" s="4"/>
      <c r="U298" s="4"/>
      <c r="V298" s="4"/>
      <c r="W298" s="4"/>
      <c r="X298" s="4"/>
    </row>
    <row r="299" spans="1:24" ht="45" customHeight="1" x14ac:dyDescent="0.25">
      <c r="A299" s="88"/>
      <c r="B299" s="77"/>
      <c r="C299" s="77"/>
      <c r="D299" s="9" t="str">
        <f t="shared" si="22"/>
        <v>01.07.2019-31.12.2019</v>
      </c>
      <c r="E299" s="70"/>
      <c r="F299" s="70"/>
      <c r="G299" s="67"/>
      <c r="H299" s="70"/>
      <c r="I299" s="10">
        <f>I297</f>
        <v>45.73</v>
      </c>
      <c r="J299" s="10">
        <v>39.299999999999997</v>
      </c>
      <c r="K299" s="10">
        <v>47.16</v>
      </c>
      <c r="L299" s="13">
        <f t="shared" si="16"/>
        <v>104.59743824336687</v>
      </c>
      <c r="M299" s="4"/>
      <c r="N299" s="4"/>
      <c r="O299" s="4"/>
      <c r="P299" s="4"/>
      <c r="Q299" s="4"/>
      <c r="R299" s="4"/>
      <c r="S299" s="4"/>
      <c r="T299" s="4"/>
      <c r="U299" s="4"/>
      <c r="V299" s="4"/>
      <c r="W299" s="4"/>
      <c r="X299" s="4"/>
    </row>
    <row r="300" spans="1:24" ht="45" customHeight="1" x14ac:dyDescent="0.25">
      <c r="A300" s="85" t="e">
        <f>A296+1</f>
        <v>#REF!</v>
      </c>
      <c r="B300" s="77"/>
      <c r="C300" s="77"/>
      <c r="D300" s="9" t="str">
        <f t="shared" si="22"/>
        <v>01.01.2019-30.06.2019</v>
      </c>
      <c r="E300" s="70"/>
      <c r="F300" s="70"/>
      <c r="G300" s="83" t="s">
        <v>272</v>
      </c>
      <c r="H300" s="70"/>
      <c r="I300" s="10">
        <f>I296</f>
        <v>43.72</v>
      </c>
      <c r="J300" s="10">
        <v>12.86</v>
      </c>
      <c r="K300" s="10">
        <v>15.43</v>
      </c>
      <c r="L300" s="13"/>
      <c r="M300" s="4"/>
      <c r="N300" s="4"/>
      <c r="O300" s="4"/>
      <c r="P300" s="4"/>
      <c r="Q300" s="4"/>
      <c r="R300" s="4"/>
      <c r="S300" s="4"/>
      <c r="T300" s="4"/>
      <c r="U300" s="4"/>
      <c r="V300" s="4"/>
      <c r="W300" s="4"/>
      <c r="X300" s="4"/>
    </row>
    <row r="301" spans="1:24" ht="45" customHeight="1" x14ac:dyDescent="0.25">
      <c r="A301" s="88"/>
      <c r="B301" s="77"/>
      <c r="C301" s="77"/>
      <c r="D301" s="9" t="str">
        <f t="shared" si="22"/>
        <v>01.07.2019-31.12.2019</v>
      </c>
      <c r="E301" s="70"/>
      <c r="F301" s="70"/>
      <c r="G301" s="83"/>
      <c r="H301" s="70"/>
      <c r="I301" s="10">
        <f>I297</f>
        <v>45.73</v>
      </c>
      <c r="J301" s="10">
        <v>13.12</v>
      </c>
      <c r="K301" s="10">
        <v>15.74</v>
      </c>
      <c r="L301" s="13">
        <f t="shared" ref="L301:L355" si="23">I301/I300*100</f>
        <v>104.59743824336687</v>
      </c>
      <c r="M301" s="4"/>
      <c r="N301" s="4"/>
      <c r="O301" s="4"/>
      <c r="P301" s="4"/>
      <c r="Q301" s="4"/>
      <c r="R301" s="4"/>
      <c r="S301" s="4"/>
      <c r="T301" s="4"/>
      <c r="U301" s="4"/>
      <c r="V301" s="4"/>
      <c r="W301" s="4"/>
      <c r="X301" s="4"/>
    </row>
    <row r="302" spans="1:24" ht="45" customHeight="1" x14ac:dyDescent="0.25">
      <c r="A302" s="88"/>
      <c r="B302" s="77"/>
      <c r="C302" s="77"/>
      <c r="D302" s="9" t="str">
        <f t="shared" si="22"/>
        <v>01.01.2019-30.06.2019</v>
      </c>
      <c r="E302" s="70"/>
      <c r="F302" s="70"/>
      <c r="G302" s="66" t="s">
        <v>513</v>
      </c>
      <c r="H302" s="70"/>
      <c r="I302" s="10">
        <f>I300</f>
        <v>43.72</v>
      </c>
      <c r="J302" s="10">
        <v>22.78</v>
      </c>
      <c r="K302" s="10">
        <v>27.34</v>
      </c>
      <c r="L302" s="13"/>
      <c r="M302" s="4"/>
      <c r="N302" s="4"/>
      <c r="O302" s="4"/>
      <c r="P302" s="4"/>
      <c r="Q302" s="4"/>
      <c r="R302" s="4"/>
      <c r="S302" s="4"/>
      <c r="T302" s="4"/>
      <c r="U302" s="4"/>
      <c r="V302" s="4"/>
      <c r="W302" s="4"/>
      <c r="X302" s="4"/>
    </row>
    <row r="303" spans="1:24" ht="25.5" customHeight="1" x14ac:dyDescent="0.25">
      <c r="A303" s="86"/>
      <c r="B303" s="69"/>
      <c r="C303" s="69"/>
      <c r="D303" s="9" t="str">
        <f t="shared" si="22"/>
        <v>01.07.2019-31.12.2019</v>
      </c>
      <c r="E303" s="67"/>
      <c r="F303" s="67"/>
      <c r="G303" s="67"/>
      <c r="H303" s="67"/>
      <c r="I303" s="10">
        <f>I301</f>
        <v>45.73</v>
      </c>
      <c r="J303" s="10">
        <v>23.24</v>
      </c>
      <c r="K303" s="10">
        <v>27.89</v>
      </c>
      <c r="L303" s="13">
        <f t="shared" si="23"/>
        <v>104.59743824336687</v>
      </c>
      <c r="M303" s="4"/>
      <c r="N303" s="4"/>
      <c r="O303" s="4"/>
      <c r="P303" s="4"/>
      <c r="Q303" s="4"/>
      <c r="R303" s="4"/>
      <c r="S303" s="4"/>
      <c r="T303" s="4"/>
      <c r="U303" s="4"/>
      <c r="V303" s="4"/>
      <c r="W303" s="4"/>
      <c r="X303" s="4"/>
    </row>
    <row r="304" spans="1:24" ht="34.5" customHeight="1" x14ac:dyDescent="0.25">
      <c r="A304" s="85" t="e">
        <f>A300+1</f>
        <v>#REF!</v>
      </c>
      <c r="B304" s="68" t="s">
        <v>406</v>
      </c>
      <c r="C304" s="68" t="s">
        <v>615</v>
      </c>
      <c r="D304" s="9" t="s">
        <v>390</v>
      </c>
      <c r="E304" s="66" t="s">
        <v>273</v>
      </c>
      <c r="F304" s="68" t="s">
        <v>130</v>
      </c>
      <c r="G304" s="68" t="s">
        <v>255</v>
      </c>
      <c r="H304" s="68" t="s">
        <v>188</v>
      </c>
      <c r="I304" s="10">
        <v>34.83</v>
      </c>
      <c r="J304" s="10">
        <v>34.83</v>
      </c>
      <c r="K304" s="12">
        <v>41.8</v>
      </c>
      <c r="L304" s="13"/>
      <c r="M304" s="4"/>
      <c r="N304" s="4"/>
      <c r="O304" s="4"/>
      <c r="P304" s="4"/>
      <c r="Q304" s="4"/>
      <c r="R304" s="4"/>
      <c r="S304" s="4"/>
      <c r="T304" s="4"/>
      <c r="U304" s="4"/>
      <c r="V304" s="4"/>
      <c r="W304" s="4"/>
      <c r="X304" s="4"/>
    </row>
    <row r="305" spans="1:82" ht="45.75" customHeight="1" x14ac:dyDescent="0.25">
      <c r="A305" s="86"/>
      <c r="B305" s="98"/>
      <c r="C305" s="98"/>
      <c r="D305" s="9" t="s">
        <v>391</v>
      </c>
      <c r="E305" s="67"/>
      <c r="F305" s="98"/>
      <c r="G305" s="98"/>
      <c r="H305" s="98"/>
      <c r="I305" s="10">
        <v>35.67</v>
      </c>
      <c r="J305" s="10">
        <v>35.67</v>
      </c>
      <c r="K305" s="12">
        <v>42.8</v>
      </c>
      <c r="L305" s="13">
        <f t="shared" si="23"/>
        <v>102.41171403962102</v>
      </c>
      <c r="M305" s="4"/>
      <c r="N305" s="4"/>
      <c r="O305" s="4"/>
      <c r="P305" s="4"/>
      <c r="Q305" s="4"/>
      <c r="R305" s="4"/>
      <c r="S305" s="4"/>
      <c r="T305" s="4"/>
      <c r="U305" s="4"/>
      <c r="V305" s="4"/>
      <c r="W305" s="4"/>
      <c r="X305" s="4"/>
    </row>
    <row r="306" spans="1:82" ht="34.5" customHeight="1" x14ac:dyDescent="0.25">
      <c r="A306" s="85" t="e">
        <f>A304+1</f>
        <v>#REF!</v>
      </c>
      <c r="B306" s="68" t="s">
        <v>403</v>
      </c>
      <c r="C306" s="68" t="s">
        <v>359</v>
      </c>
      <c r="D306" s="9" t="s">
        <v>390</v>
      </c>
      <c r="E306" s="68" t="s">
        <v>256</v>
      </c>
      <c r="F306" s="68" t="s">
        <v>130</v>
      </c>
      <c r="G306" s="68" t="s">
        <v>255</v>
      </c>
      <c r="H306" s="68" t="s">
        <v>188</v>
      </c>
      <c r="I306" s="10">
        <v>34.26</v>
      </c>
      <c r="J306" s="10">
        <v>34.26</v>
      </c>
      <c r="K306" s="12">
        <v>41.11</v>
      </c>
      <c r="L306" s="13"/>
      <c r="M306" s="4"/>
      <c r="N306" s="4"/>
      <c r="O306" s="4"/>
      <c r="P306" s="4"/>
      <c r="Q306" s="4"/>
      <c r="R306" s="4"/>
      <c r="S306" s="4"/>
      <c r="T306" s="4"/>
      <c r="U306" s="4"/>
      <c r="V306" s="4"/>
      <c r="W306" s="4"/>
      <c r="X306" s="4"/>
    </row>
    <row r="307" spans="1:82" ht="45.75" customHeight="1" x14ac:dyDescent="0.25">
      <c r="A307" s="86"/>
      <c r="B307" s="98"/>
      <c r="C307" s="98"/>
      <c r="D307" s="9" t="s">
        <v>391</v>
      </c>
      <c r="E307" s="98"/>
      <c r="F307" s="98"/>
      <c r="G307" s="98"/>
      <c r="H307" s="98"/>
      <c r="I307" s="10">
        <v>35.090000000000003</v>
      </c>
      <c r="J307" s="10">
        <v>34.94</v>
      </c>
      <c r="K307" s="12">
        <v>41.93</v>
      </c>
      <c r="L307" s="13">
        <f t="shared" si="23"/>
        <v>102.42265032107416</v>
      </c>
      <c r="M307" s="4"/>
      <c r="N307" s="4"/>
      <c r="O307" s="4"/>
      <c r="P307" s="4"/>
      <c r="Q307" s="4"/>
      <c r="R307" s="4"/>
      <c r="S307" s="4"/>
      <c r="T307" s="4"/>
      <c r="U307" s="4"/>
      <c r="V307" s="4"/>
      <c r="W307" s="4"/>
      <c r="X307" s="4"/>
    </row>
    <row r="308" spans="1:82" x14ac:dyDescent="0.25">
      <c r="A308" s="71" t="s">
        <v>265</v>
      </c>
      <c r="B308" s="72"/>
      <c r="C308" s="72"/>
      <c r="D308" s="72"/>
      <c r="E308" s="72"/>
      <c r="F308" s="72"/>
      <c r="G308" s="72"/>
      <c r="H308" s="72"/>
      <c r="I308" s="72"/>
      <c r="J308" s="72"/>
      <c r="K308" s="73"/>
      <c r="L308" s="13"/>
      <c r="M308" s="4"/>
      <c r="N308" s="4"/>
      <c r="O308" s="4"/>
      <c r="P308" s="4"/>
      <c r="Q308" s="4"/>
      <c r="R308" s="4"/>
      <c r="S308" s="4"/>
      <c r="T308" s="4"/>
      <c r="U308" s="4"/>
      <c r="V308" s="4"/>
      <c r="W308" s="4"/>
      <c r="X308" s="4"/>
    </row>
    <row r="309" spans="1:82" ht="16.5" customHeight="1" x14ac:dyDescent="0.25">
      <c r="A309" s="14"/>
      <c r="B309" s="68">
        <v>43454</v>
      </c>
      <c r="C309" s="80" t="s">
        <v>539</v>
      </c>
      <c r="D309" s="9" t="s">
        <v>390</v>
      </c>
      <c r="E309" s="66" t="s">
        <v>352</v>
      </c>
      <c r="F309" s="66" t="s">
        <v>131</v>
      </c>
      <c r="G309" s="66" t="s">
        <v>132</v>
      </c>
      <c r="H309" s="66" t="s">
        <v>188</v>
      </c>
      <c r="I309" s="10">
        <v>47.02</v>
      </c>
      <c r="J309" s="10">
        <v>32.42</v>
      </c>
      <c r="K309" s="12">
        <v>38.9</v>
      </c>
    </row>
    <row r="310" spans="1:82" ht="16.5" customHeight="1" x14ac:dyDescent="0.25">
      <c r="A310" s="14"/>
      <c r="B310" s="77"/>
      <c r="C310" s="87"/>
      <c r="D310" s="9" t="s">
        <v>391</v>
      </c>
      <c r="E310" s="70"/>
      <c r="F310" s="70"/>
      <c r="G310" s="67"/>
      <c r="H310" s="70"/>
      <c r="I310" s="10">
        <v>49.18</v>
      </c>
      <c r="J310" s="10">
        <v>33.07</v>
      </c>
      <c r="K310" s="12">
        <v>39.68</v>
      </c>
    </row>
    <row r="311" spans="1:82" s="3" customFormat="1" ht="15.75" customHeight="1" x14ac:dyDescent="0.25">
      <c r="A311" s="74"/>
      <c r="B311" s="77"/>
      <c r="C311" s="87"/>
      <c r="D311" s="9" t="s">
        <v>390</v>
      </c>
      <c r="E311" s="70"/>
      <c r="F311" s="70"/>
      <c r="G311" s="66" t="s">
        <v>206</v>
      </c>
      <c r="H311" s="70"/>
      <c r="I311" s="10">
        <v>47.02</v>
      </c>
      <c r="J311" s="10">
        <v>34.74</v>
      </c>
      <c r="K311" s="10">
        <v>41.69</v>
      </c>
      <c r="L311" s="26"/>
      <c r="M311" s="27"/>
      <c r="N311" s="27"/>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row>
    <row r="312" spans="1:82" s="3" customFormat="1" ht="15.75" customHeight="1" x14ac:dyDescent="0.25">
      <c r="A312" s="93"/>
      <c r="B312" s="77"/>
      <c r="C312" s="87"/>
      <c r="D312" s="9" t="s">
        <v>391</v>
      </c>
      <c r="E312" s="70"/>
      <c r="F312" s="70"/>
      <c r="G312" s="67"/>
      <c r="H312" s="70"/>
      <c r="I312" s="10">
        <v>49.18</v>
      </c>
      <c r="J312" s="10">
        <v>35.43</v>
      </c>
      <c r="K312" s="10">
        <v>42.52</v>
      </c>
      <c r="L312" s="26">
        <f t="shared" si="23"/>
        <v>104.59378987664823</v>
      </c>
      <c r="M312" s="27"/>
      <c r="N312" s="27"/>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row>
    <row r="313" spans="1:82" s="3" customFormat="1" ht="17.25" customHeight="1" x14ac:dyDescent="0.25">
      <c r="A313" s="93"/>
      <c r="B313" s="77"/>
      <c r="C313" s="87"/>
      <c r="D313" s="9" t="s">
        <v>390</v>
      </c>
      <c r="E313" s="70"/>
      <c r="F313" s="70"/>
      <c r="G313" s="66" t="s">
        <v>207</v>
      </c>
      <c r="H313" s="70"/>
      <c r="I313" s="10">
        <v>47.02</v>
      </c>
      <c r="J313" s="10">
        <v>33.19</v>
      </c>
      <c r="K313" s="10">
        <v>39.83</v>
      </c>
      <c r="L313" s="26"/>
      <c r="M313" s="27"/>
      <c r="N313" s="27"/>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row>
    <row r="314" spans="1:82" s="3" customFormat="1" ht="17.25" customHeight="1" x14ac:dyDescent="0.25">
      <c r="A314" s="93"/>
      <c r="B314" s="77"/>
      <c r="C314" s="87"/>
      <c r="D314" s="9" t="s">
        <v>391</v>
      </c>
      <c r="E314" s="70"/>
      <c r="F314" s="70"/>
      <c r="G314" s="67"/>
      <c r="H314" s="70"/>
      <c r="I314" s="10">
        <v>49.18</v>
      </c>
      <c r="J314" s="10">
        <v>33.85</v>
      </c>
      <c r="K314" s="10">
        <v>40.619999999999997</v>
      </c>
      <c r="L314" s="26">
        <f t="shared" si="23"/>
        <v>104.59378987664823</v>
      </c>
      <c r="M314" s="27"/>
      <c r="N314" s="27"/>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row>
    <row r="315" spans="1:82" s="3" customFormat="1" ht="16.5" customHeight="1" x14ac:dyDescent="0.25">
      <c r="A315" s="93"/>
      <c r="B315" s="77"/>
      <c r="C315" s="87"/>
      <c r="D315" s="9" t="s">
        <v>390</v>
      </c>
      <c r="E315" s="70"/>
      <c r="F315" s="70"/>
      <c r="G315" s="66" t="s">
        <v>208</v>
      </c>
      <c r="H315" s="70"/>
      <c r="I315" s="10">
        <v>47.02</v>
      </c>
      <c r="J315" s="10">
        <v>34.799999999999997</v>
      </c>
      <c r="K315" s="10">
        <v>41.76</v>
      </c>
      <c r="L315" s="26"/>
      <c r="M315" s="27"/>
      <c r="N315" s="27"/>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row>
    <row r="316" spans="1:82" s="3" customFormat="1" x14ac:dyDescent="0.25">
      <c r="A316" s="93"/>
      <c r="B316" s="77"/>
      <c r="C316" s="87"/>
      <c r="D316" s="9" t="s">
        <v>391</v>
      </c>
      <c r="E316" s="70"/>
      <c r="F316" s="70"/>
      <c r="G316" s="67"/>
      <c r="H316" s="70"/>
      <c r="I316" s="10">
        <v>49.18</v>
      </c>
      <c r="J316" s="10">
        <v>35.5</v>
      </c>
      <c r="K316" s="10">
        <v>42.6</v>
      </c>
      <c r="L316" s="26">
        <f t="shared" si="23"/>
        <v>104.59378987664823</v>
      </c>
      <c r="M316" s="27"/>
      <c r="N316" s="27"/>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row>
    <row r="317" spans="1:82" s="3" customFormat="1" x14ac:dyDescent="0.25">
      <c r="A317" s="93"/>
      <c r="B317" s="77"/>
      <c r="C317" s="87"/>
      <c r="D317" s="9" t="s">
        <v>390</v>
      </c>
      <c r="E317" s="70"/>
      <c r="F317" s="70"/>
      <c r="G317" s="66" t="s">
        <v>209</v>
      </c>
      <c r="H317" s="70"/>
      <c r="I317" s="10">
        <v>47.02</v>
      </c>
      <c r="J317" s="10">
        <v>33.44</v>
      </c>
      <c r="K317" s="10">
        <v>40.130000000000003</v>
      </c>
      <c r="L317" s="26"/>
      <c r="M317" s="27"/>
      <c r="N317" s="27"/>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row>
    <row r="318" spans="1:82" s="3" customFormat="1" x14ac:dyDescent="0.25">
      <c r="A318" s="75"/>
      <c r="B318" s="69"/>
      <c r="C318" s="82"/>
      <c r="D318" s="9" t="s">
        <v>391</v>
      </c>
      <c r="E318" s="67"/>
      <c r="F318" s="67"/>
      <c r="G318" s="67"/>
      <c r="H318" s="67"/>
      <c r="I318" s="10">
        <v>49.18</v>
      </c>
      <c r="J318" s="10">
        <v>34.11</v>
      </c>
      <c r="K318" s="10">
        <v>40.93</v>
      </c>
      <c r="L318" s="26">
        <f>I318/I317*100</f>
        <v>104.59378987664823</v>
      </c>
      <c r="M318" s="27"/>
      <c r="N318" s="27"/>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row>
    <row r="319" spans="1:82" x14ac:dyDescent="0.25">
      <c r="A319" s="71" t="s">
        <v>266</v>
      </c>
      <c r="B319" s="72"/>
      <c r="C319" s="72"/>
      <c r="D319" s="72"/>
      <c r="E319" s="72"/>
      <c r="F319" s="72"/>
      <c r="G319" s="72"/>
      <c r="H319" s="72"/>
      <c r="I319" s="72"/>
      <c r="J319" s="72"/>
      <c r="K319" s="73"/>
      <c r="L319" s="13"/>
      <c r="M319" s="4"/>
      <c r="N319" s="4"/>
      <c r="O319" s="4"/>
      <c r="P319" s="4"/>
      <c r="Q319" s="4"/>
      <c r="R319" s="4"/>
      <c r="S319" s="4"/>
      <c r="T319" s="4"/>
      <c r="U319" s="4"/>
      <c r="V319" s="4"/>
      <c r="W319" s="4"/>
      <c r="X319" s="4"/>
    </row>
    <row r="320" spans="1:82" ht="32.25" customHeight="1" x14ac:dyDescent="0.25">
      <c r="A320" s="85">
        <f>A311+1</f>
        <v>1</v>
      </c>
      <c r="B320" s="124">
        <v>43454</v>
      </c>
      <c r="C320" s="117" t="s">
        <v>542</v>
      </c>
      <c r="D320" s="9" t="s">
        <v>390</v>
      </c>
      <c r="E320" s="132" t="s">
        <v>573</v>
      </c>
      <c r="F320" s="132" t="s">
        <v>133</v>
      </c>
      <c r="G320" s="132" t="s">
        <v>135</v>
      </c>
      <c r="H320" s="132" t="s">
        <v>188</v>
      </c>
      <c r="I320" s="29">
        <v>177.46</v>
      </c>
      <c r="J320" s="29">
        <v>27.7</v>
      </c>
      <c r="K320" s="10" t="s">
        <v>274</v>
      </c>
    </row>
    <row r="321" spans="1:12" ht="28.5" customHeight="1" x14ac:dyDescent="0.25">
      <c r="A321" s="86"/>
      <c r="B321" s="125"/>
      <c r="C321" s="118"/>
      <c r="D321" s="9" t="s">
        <v>391</v>
      </c>
      <c r="E321" s="134"/>
      <c r="F321" s="134"/>
      <c r="G321" s="134"/>
      <c r="H321" s="134"/>
      <c r="I321" s="29">
        <v>182.85</v>
      </c>
      <c r="J321" s="29">
        <v>28.25</v>
      </c>
      <c r="K321" s="10" t="s">
        <v>274</v>
      </c>
      <c r="L321" s="2">
        <f t="shared" si="23"/>
        <v>103.03730418122392</v>
      </c>
    </row>
    <row r="322" spans="1:12" ht="23.25" customHeight="1" x14ac:dyDescent="0.25">
      <c r="A322" s="85">
        <f>A320+1</f>
        <v>2</v>
      </c>
      <c r="B322" s="124">
        <v>43463</v>
      </c>
      <c r="C322" s="117" t="s">
        <v>544</v>
      </c>
      <c r="D322" s="9" t="s">
        <v>390</v>
      </c>
      <c r="E322" s="119" t="s">
        <v>545</v>
      </c>
      <c r="F322" s="132" t="s">
        <v>133</v>
      </c>
      <c r="G322" s="132" t="s">
        <v>546</v>
      </c>
      <c r="H322" s="132" t="s">
        <v>187</v>
      </c>
      <c r="I322" s="29">
        <v>20.52</v>
      </c>
      <c r="J322" s="29">
        <v>20.16</v>
      </c>
      <c r="K322" s="30">
        <v>24.19</v>
      </c>
    </row>
    <row r="323" spans="1:12" ht="22.5" customHeight="1" x14ac:dyDescent="0.25">
      <c r="A323" s="86"/>
      <c r="B323" s="125"/>
      <c r="C323" s="118"/>
      <c r="D323" s="9" t="s">
        <v>391</v>
      </c>
      <c r="E323" s="119"/>
      <c r="F323" s="133"/>
      <c r="G323" s="134"/>
      <c r="H323" s="134"/>
      <c r="I323" s="29">
        <v>20.52</v>
      </c>
      <c r="J323" s="29">
        <v>20.52</v>
      </c>
      <c r="K323" s="30">
        <v>24.62</v>
      </c>
      <c r="L323" s="2">
        <f t="shared" si="23"/>
        <v>100</v>
      </c>
    </row>
    <row r="324" spans="1:12" ht="26.25" customHeight="1" x14ac:dyDescent="0.25">
      <c r="A324" s="85">
        <f>A322+1</f>
        <v>3</v>
      </c>
      <c r="B324" s="129" t="s">
        <v>406</v>
      </c>
      <c r="C324" s="132" t="s">
        <v>565</v>
      </c>
      <c r="D324" s="9" t="s">
        <v>390</v>
      </c>
      <c r="E324" s="132" t="s">
        <v>259</v>
      </c>
      <c r="F324" s="132" t="s">
        <v>133</v>
      </c>
      <c r="G324" s="132" t="s">
        <v>138</v>
      </c>
      <c r="H324" s="132" t="s">
        <v>188</v>
      </c>
      <c r="I324" s="29">
        <v>30.99</v>
      </c>
      <c r="J324" s="29">
        <v>14.6</v>
      </c>
      <c r="K324" s="29">
        <v>17.52</v>
      </c>
    </row>
    <row r="325" spans="1:12" ht="21.75" customHeight="1" x14ac:dyDescent="0.25">
      <c r="A325" s="86"/>
      <c r="B325" s="131"/>
      <c r="C325" s="134"/>
      <c r="D325" s="9" t="s">
        <v>391</v>
      </c>
      <c r="E325" s="134"/>
      <c r="F325" s="134"/>
      <c r="G325" s="134"/>
      <c r="H325" s="134"/>
      <c r="I325" s="29">
        <v>31.76</v>
      </c>
      <c r="J325" s="29">
        <v>14.89</v>
      </c>
      <c r="K325" s="29">
        <v>17.87</v>
      </c>
      <c r="L325" s="2">
        <f t="shared" si="23"/>
        <v>102.48467247499194</v>
      </c>
    </row>
    <row r="326" spans="1:12" ht="15" customHeight="1" x14ac:dyDescent="0.25">
      <c r="A326" s="85">
        <f>A324+1</f>
        <v>4</v>
      </c>
      <c r="B326" s="124">
        <v>43463</v>
      </c>
      <c r="C326" s="117" t="s">
        <v>549</v>
      </c>
      <c r="D326" s="9" t="s">
        <v>390</v>
      </c>
      <c r="E326" s="96" t="s">
        <v>550</v>
      </c>
      <c r="F326" s="126" t="s">
        <v>133</v>
      </c>
      <c r="G326" s="126" t="s">
        <v>139</v>
      </c>
      <c r="H326" s="126" t="s">
        <v>188</v>
      </c>
      <c r="I326" s="31">
        <v>29.94</v>
      </c>
      <c r="J326" s="31">
        <v>26.46</v>
      </c>
      <c r="K326" s="32">
        <v>31.75</v>
      </c>
    </row>
    <row r="327" spans="1:12" ht="15.6" customHeight="1" x14ac:dyDescent="0.25">
      <c r="A327" s="86"/>
      <c r="B327" s="125"/>
      <c r="C327" s="118"/>
      <c r="D327" s="9" t="s">
        <v>391</v>
      </c>
      <c r="E327" s="97"/>
      <c r="F327" s="127"/>
      <c r="G327" s="127"/>
      <c r="H327" s="127"/>
      <c r="I327" s="31">
        <v>29.94</v>
      </c>
      <c r="J327" s="31">
        <v>26.99</v>
      </c>
      <c r="K327" s="32">
        <v>32.39</v>
      </c>
      <c r="L327" s="2">
        <f t="shared" si="23"/>
        <v>100</v>
      </c>
    </row>
    <row r="328" spans="1:12" x14ac:dyDescent="0.25">
      <c r="A328" s="85">
        <f>A326+1</f>
        <v>5</v>
      </c>
      <c r="B328" s="124">
        <v>43463</v>
      </c>
      <c r="C328" s="117" t="s">
        <v>547</v>
      </c>
      <c r="D328" s="9" t="s">
        <v>390</v>
      </c>
      <c r="E328" s="96" t="s">
        <v>548</v>
      </c>
      <c r="F328" s="132" t="s">
        <v>133</v>
      </c>
      <c r="G328" s="126" t="s">
        <v>140</v>
      </c>
      <c r="H328" s="126" t="s">
        <v>188</v>
      </c>
      <c r="I328" s="31">
        <v>31.35</v>
      </c>
      <c r="J328" s="31">
        <v>26.46</v>
      </c>
      <c r="K328" s="32">
        <v>31.75</v>
      </c>
    </row>
    <row r="329" spans="1:12" x14ac:dyDescent="0.25">
      <c r="A329" s="88"/>
      <c r="B329" s="125"/>
      <c r="C329" s="118"/>
      <c r="D329" s="9" t="s">
        <v>391</v>
      </c>
      <c r="E329" s="97"/>
      <c r="F329" s="134"/>
      <c r="G329" s="127"/>
      <c r="H329" s="127"/>
      <c r="I329" s="31">
        <v>31.35</v>
      </c>
      <c r="J329" s="31">
        <v>26.99</v>
      </c>
      <c r="K329" s="32">
        <v>32.39</v>
      </c>
      <c r="L329" s="2">
        <f t="shared" si="23"/>
        <v>100</v>
      </c>
    </row>
    <row r="330" spans="1:12" x14ac:dyDescent="0.25">
      <c r="A330" s="88"/>
      <c r="B330" s="124">
        <v>43463</v>
      </c>
      <c r="C330" s="117" t="s">
        <v>551</v>
      </c>
      <c r="D330" s="9" t="s">
        <v>390</v>
      </c>
      <c r="E330" s="96" t="s">
        <v>552</v>
      </c>
      <c r="F330" s="132" t="s">
        <v>133</v>
      </c>
      <c r="G330" s="126" t="s">
        <v>142</v>
      </c>
      <c r="H330" s="126" t="s">
        <v>188</v>
      </c>
      <c r="I330" s="31">
        <v>43.75</v>
      </c>
      <c r="J330" s="31">
        <v>26.82</v>
      </c>
      <c r="K330" s="32">
        <v>32.18</v>
      </c>
    </row>
    <row r="331" spans="1:12" x14ac:dyDescent="0.25">
      <c r="A331" s="88"/>
      <c r="B331" s="125"/>
      <c r="C331" s="118"/>
      <c r="D331" s="9" t="s">
        <v>391</v>
      </c>
      <c r="E331" s="97"/>
      <c r="F331" s="134"/>
      <c r="G331" s="127"/>
      <c r="H331" s="127"/>
      <c r="I331" s="31">
        <v>43.75</v>
      </c>
      <c r="J331" s="31">
        <v>27.36</v>
      </c>
      <c r="K331" s="32">
        <v>32.83</v>
      </c>
    </row>
    <row r="332" spans="1:12" x14ac:dyDescent="0.25">
      <c r="A332" s="88"/>
      <c r="B332" s="124">
        <v>43463</v>
      </c>
      <c r="C332" s="117" t="s">
        <v>554</v>
      </c>
      <c r="D332" s="9" t="s">
        <v>390</v>
      </c>
      <c r="E332" s="96" t="s">
        <v>555</v>
      </c>
      <c r="F332" s="132" t="s">
        <v>133</v>
      </c>
      <c r="G332" s="126" t="s">
        <v>141</v>
      </c>
      <c r="H332" s="126" t="s">
        <v>188</v>
      </c>
      <c r="I332" s="31">
        <v>40.880000000000003</v>
      </c>
      <c r="J332" s="31">
        <v>23.28</v>
      </c>
      <c r="K332" s="32">
        <v>27.94</v>
      </c>
    </row>
    <row r="333" spans="1:12" x14ac:dyDescent="0.25">
      <c r="A333" s="88"/>
      <c r="B333" s="125"/>
      <c r="C333" s="118"/>
      <c r="D333" s="9" t="s">
        <v>391</v>
      </c>
      <c r="E333" s="97"/>
      <c r="F333" s="134"/>
      <c r="G333" s="127"/>
      <c r="H333" s="127"/>
      <c r="I333" s="31">
        <v>40.880000000000003</v>
      </c>
      <c r="J333" s="31">
        <v>23.75</v>
      </c>
      <c r="K333" s="32">
        <v>28.5</v>
      </c>
      <c r="L333" s="2">
        <f t="shared" si="23"/>
        <v>100</v>
      </c>
    </row>
    <row r="334" spans="1:12" ht="13.9" customHeight="1" x14ac:dyDescent="0.25">
      <c r="A334" s="88"/>
      <c r="B334" s="151">
        <v>43463</v>
      </c>
      <c r="C334" s="167" t="s">
        <v>556</v>
      </c>
      <c r="D334" s="9" t="s">
        <v>390</v>
      </c>
      <c r="E334" s="119" t="s">
        <v>557</v>
      </c>
      <c r="F334" s="96" t="s">
        <v>133</v>
      </c>
      <c r="G334" s="160" t="s">
        <v>559</v>
      </c>
      <c r="H334" s="160" t="s">
        <v>187</v>
      </c>
      <c r="I334" s="31">
        <v>41</v>
      </c>
      <c r="J334" s="32" t="s">
        <v>271</v>
      </c>
      <c r="K334" s="32" t="s">
        <v>271</v>
      </c>
    </row>
    <row r="335" spans="1:12" x14ac:dyDescent="0.25">
      <c r="A335" s="88"/>
      <c r="B335" s="151"/>
      <c r="C335" s="167"/>
      <c r="D335" s="9" t="s">
        <v>391</v>
      </c>
      <c r="E335" s="119"/>
      <c r="F335" s="97"/>
      <c r="G335" s="160"/>
      <c r="H335" s="160"/>
      <c r="I335" s="31">
        <v>42.05</v>
      </c>
      <c r="J335" s="32" t="s">
        <v>271</v>
      </c>
      <c r="K335" s="32" t="s">
        <v>271</v>
      </c>
      <c r="L335" s="2">
        <f t="shared" si="23"/>
        <v>102.5609756097561</v>
      </c>
    </row>
    <row r="336" spans="1:12" ht="13.9" customHeight="1" x14ac:dyDescent="0.25">
      <c r="A336" s="88"/>
      <c r="B336" s="124">
        <v>43463</v>
      </c>
      <c r="C336" s="117" t="s">
        <v>560</v>
      </c>
      <c r="D336" s="9" t="s">
        <v>390</v>
      </c>
      <c r="E336" s="96" t="s">
        <v>561</v>
      </c>
      <c r="F336" s="96" t="s">
        <v>133</v>
      </c>
      <c r="G336" s="119" t="s">
        <v>144</v>
      </c>
      <c r="H336" s="160" t="s">
        <v>187</v>
      </c>
      <c r="I336" s="31">
        <v>31.58</v>
      </c>
      <c r="J336" s="31">
        <v>22.08</v>
      </c>
      <c r="K336" s="32">
        <v>26.5</v>
      </c>
    </row>
    <row r="337" spans="1:12" x14ac:dyDescent="0.25">
      <c r="A337" s="86"/>
      <c r="B337" s="125"/>
      <c r="C337" s="118"/>
      <c r="D337" s="9" t="s">
        <v>391</v>
      </c>
      <c r="E337" s="97"/>
      <c r="F337" s="97"/>
      <c r="G337" s="119"/>
      <c r="H337" s="160"/>
      <c r="I337" s="31">
        <v>32.200000000000003</v>
      </c>
      <c r="J337" s="31">
        <v>22.52</v>
      </c>
      <c r="K337" s="32">
        <v>27.02</v>
      </c>
      <c r="L337" s="2">
        <f t="shared" si="23"/>
        <v>101.9632678910703</v>
      </c>
    </row>
    <row r="338" spans="1:12" ht="13.9" customHeight="1" x14ac:dyDescent="0.25">
      <c r="A338" s="85">
        <f>A328+1</f>
        <v>6</v>
      </c>
      <c r="B338" s="124">
        <v>43463</v>
      </c>
      <c r="C338" s="117" t="s">
        <v>562</v>
      </c>
      <c r="D338" s="9" t="s">
        <v>390</v>
      </c>
      <c r="E338" s="96" t="s">
        <v>563</v>
      </c>
      <c r="F338" s="96" t="s">
        <v>133</v>
      </c>
      <c r="G338" s="119" t="s">
        <v>553</v>
      </c>
      <c r="H338" s="126" t="s">
        <v>188</v>
      </c>
      <c r="I338" s="31">
        <v>38.42</v>
      </c>
      <c r="J338" s="31">
        <v>22.21</v>
      </c>
      <c r="K338" s="32">
        <v>26.65</v>
      </c>
    </row>
    <row r="339" spans="1:12" x14ac:dyDescent="0.25">
      <c r="A339" s="86"/>
      <c r="B339" s="125"/>
      <c r="C339" s="118"/>
      <c r="D339" s="9" t="s">
        <v>391</v>
      </c>
      <c r="E339" s="97"/>
      <c r="F339" s="97"/>
      <c r="G339" s="119"/>
      <c r="H339" s="127"/>
      <c r="I339" s="31">
        <v>38.42</v>
      </c>
      <c r="J339" s="31">
        <v>22.65</v>
      </c>
      <c r="K339" s="32">
        <v>27.18</v>
      </c>
      <c r="L339" s="2">
        <f t="shared" si="23"/>
        <v>100</v>
      </c>
    </row>
    <row r="340" spans="1:12" ht="36.75" customHeight="1" x14ac:dyDescent="0.25">
      <c r="A340" s="85">
        <f>A338+1</f>
        <v>7</v>
      </c>
      <c r="B340" s="152">
        <v>43454</v>
      </c>
      <c r="C340" s="126" t="s">
        <v>572</v>
      </c>
      <c r="D340" s="9" t="s">
        <v>390</v>
      </c>
      <c r="E340" s="126" t="s">
        <v>219</v>
      </c>
      <c r="F340" s="126" t="s">
        <v>133</v>
      </c>
      <c r="G340" s="126" t="s">
        <v>376</v>
      </c>
      <c r="H340" s="126" t="s">
        <v>188</v>
      </c>
      <c r="I340" s="31">
        <v>111.93</v>
      </c>
      <c r="J340" s="31">
        <v>20.16</v>
      </c>
      <c r="K340" s="33">
        <v>24.19</v>
      </c>
    </row>
    <row r="341" spans="1:12" ht="30" customHeight="1" x14ac:dyDescent="0.25">
      <c r="A341" s="86"/>
      <c r="B341" s="153"/>
      <c r="C341" s="155"/>
      <c r="D341" s="9" t="s">
        <v>391</v>
      </c>
      <c r="E341" s="155"/>
      <c r="F341" s="155"/>
      <c r="G341" s="155"/>
      <c r="H341" s="155"/>
      <c r="I341" s="31">
        <v>111.93</v>
      </c>
      <c r="J341" s="31">
        <v>20.56</v>
      </c>
      <c r="K341" s="33">
        <v>24.67</v>
      </c>
      <c r="L341" s="2">
        <f t="shared" si="23"/>
        <v>100</v>
      </c>
    </row>
    <row r="342" spans="1:12" ht="23.25" customHeight="1" x14ac:dyDescent="0.25">
      <c r="A342" s="85">
        <f>A340+1</f>
        <v>8</v>
      </c>
      <c r="B342" s="153"/>
      <c r="C342" s="155"/>
      <c r="D342" s="9" t="s">
        <v>390</v>
      </c>
      <c r="E342" s="155"/>
      <c r="F342" s="155"/>
      <c r="G342" s="160" t="s">
        <v>135</v>
      </c>
      <c r="H342" s="126" t="s">
        <v>188</v>
      </c>
      <c r="I342" s="31">
        <v>111.93</v>
      </c>
      <c r="J342" s="31">
        <v>21.9</v>
      </c>
      <c r="K342" s="33">
        <v>26.28</v>
      </c>
    </row>
    <row r="343" spans="1:12" ht="30" customHeight="1" x14ac:dyDescent="0.25">
      <c r="A343" s="88"/>
      <c r="B343" s="154"/>
      <c r="C343" s="127"/>
      <c r="D343" s="9" t="s">
        <v>391</v>
      </c>
      <c r="E343" s="127"/>
      <c r="F343" s="127"/>
      <c r="G343" s="160"/>
      <c r="H343" s="155"/>
      <c r="I343" s="31">
        <v>111.93</v>
      </c>
      <c r="J343" s="31">
        <v>22.34</v>
      </c>
      <c r="K343" s="33">
        <v>26.81</v>
      </c>
      <c r="L343" s="2">
        <f t="shared" si="23"/>
        <v>100</v>
      </c>
    </row>
    <row r="344" spans="1:12" ht="13.9" customHeight="1" x14ac:dyDescent="0.25">
      <c r="A344" s="88"/>
      <c r="B344" s="124">
        <v>43454</v>
      </c>
      <c r="C344" s="117" t="s">
        <v>564</v>
      </c>
      <c r="D344" s="9" t="s">
        <v>390</v>
      </c>
      <c r="E344" s="126" t="s">
        <v>145</v>
      </c>
      <c r="F344" s="126" t="s">
        <v>133</v>
      </c>
      <c r="G344" s="126" t="s">
        <v>146</v>
      </c>
      <c r="H344" s="126" t="s">
        <v>188</v>
      </c>
      <c r="I344" s="31">
        <v>102.42</v>
      </c>
      <c r="J344" s="31">
        <v>21.9</v>
      </c>
      <c r="K344" s="33">
        <v>26.28</v>
      </c>
    </row>
    <row r="345" spans="1:12" x14ac:dyDescent="0.25">
      <c r="A345" s="86"/>
      <c r="B345" s="125"/>
      <c r="C345" s="118"/>
      <c r="D345" s="9" t="s">
        <v>391</v>
      </c>
      <c r="E345" s="127"/>
      <c r="F345" s="127"/>
      <c r="G345" s="127"/>
      <c r="H345" s="127"/>
      <c r="I345" s="31">
        <v>102.43</v>
      </c>
      <c r="J345" s="31">
        <v>22.34</v>
      </c>
      <c r="K345" s="33">
        <v>26.81</v>
      </c>
      <c r="L345" s="2">
        <f t="shared" si="23"/>
        <v>100.00976371802383</v>
      </c>
    </row>
    <row r="346" spans="1:12" ht="13.9" customHeight="1" x14ac:dyDescent="0.25">
      <c r="A346" s="85">
        <f>A342+1</f>
        <v>9</v>
      </c>
      <c r="B346" s="124">
        <v>43454</v>
      </c>
      <c r="C346" s="117" t="s">
        <v>568</v>
      </c>
      <c r="D346" s="16" t="s">
        <v>390</v>
      </c>
      <c r="E346" s="119" t="s">
        <v>569</v>
      </c>
      <c r="F346" s="96" t="s">
        <v>133</v>
      </c>
      <c r="G346" s="126" t="s">
        <v>147</v>
      </c>
      <c r="H346" s="126" t="s">
        <v>188</v>
      </c>
      <c r="I346" s="31">
        <v>26.1</v>
      </c>
      <c r="J346" s="31">
        <v>23.39</v>
      </c>
      <c r="K346" s="32">
        <v>28.07</v>
      </c>
    </row>
    <row r="347" spans="1:12" x14ac:dyDescent="0.25">
      <c r="A347" s="86"/>
      <c r="B347" s="125"/>
      <c r="C347" s="118"/>
      <c r="D347" s="9" t="s">
        <v>391</v>
      </c>
      <c r="E347" s="119"/>
      <c r="F347" s="97"/>
      <c r="G347" s="127"/>
      <c r="H347" s="127"/>
      <c r="I347" s="31">
        <v>26.51</v>
      </c>
      <c r="J347" s="31">
        <v>23.86</v>
      </c>
      <c r="K347" s="32">
        <v>28.63</v>
      </c>
      <c r="L347" s="2">
        <f t="shared" si="23"/>
        <v>101.57088122605364</v>
      </c>
    </row>
    <row r="348" spans="1:12" ht="13.9" customHeight="1" x14ac:dyDescent="0.25">
      <c r="A348" s="85">
        <f>A346+1</f>
        <v>10</v>
      </c>
      <c r="B348" s="124">
        <v>43463</v>
      </c>
      <c r="C348" s="117" t="s">
        <v>566</v>
      </c>
      <c r="D348" s="16" t="s">
        <v>390</v>
      </c>
      <c r="E348" s="119" t="s">
        <v>567</v>
      </c>
      <c r="F348" s="96" t="s">
        <v>133</v>
      </c>
      <c r="G348" s="126" t="s">
        <v>149</v>
      </c>
      <c r="H348" s="126" t="s">
        <v>188</v>
      </c>
      <c r="I348" s="31">
        <v>71.510000000000005</v>
      </c>
      <c r="J348" s="31">
        <v>20.68</v>
      </c>
      <c r="K348" s="32">
        <v>24.82</v>
      </c>
    </row>
    <row r="349" spans="1:12" x14ac:dyDescent="0.25">
      <c r="A349" s="86"/>
      <c r="B349" s="125"/>
      <c r="C349" s="118"/>
      <c r="D349" s="9" t="s">
        <v>391</v>
      </c>
      <c r="E349" s="119"/>
      <c r="F349" s="97"/>
      <c r="G349" s="127"/>
      <c r="H349" s="127"/>
      <c r="I349" s="31">
        <v>71.510000000000005</v>
      </c>
      <c r="J349" s="31">
        <v>21.09</v>
      </c>
      <c r="K349" s="32">
        <v>25.31</v>
      </c>
      <c r="L349" s="2">
        <f t="shared" si="23"/>
        <v>100</v>
      </c>
    </row>
    <row r="350" spans="1:12" ht="13.9" customHeight="1" x14ac:dyDescent="0.25">
      <c r="A350" s="85">
        <f>A348+1</f>
        <v>11</v>
      </c>
      <c r="B350" s="68">
        <v>43454</v>
      </c>
      <c r="C350" s="80" t="s">
        <v>570</v>
      </c>
      <c r="D350" s="16" t="s">
        <v>390</v>
      </c>
      <c r="E350" s="83" t="s">
        <v>571</v>
      </c>
      <c r="F350" s="66" t="s">
        <v>133</v>
      </c>
      <c r="G350" s="132" t="s">
        <v>148</v>
      </c>
      <c r="H350" s="132" t="s">
        <v>187</v>
      </c>
      <c r="I350" s="29">
        <v>21.07</v>
      </c>
      <c r="J350" s="29">
        <v>21.03</v>
      </c>
      <c r="K350" s="10">
        <v>25.24</v>
      </c>
    </row>
    <row r="351" spans="1:12" x14ac:dyDescent="0.25">
      <c r="A351" s="86"/>
      <c r="B351" s="69"/>
      <c r="C351" s="82"/>
      <c r="D351" s="9" t="s">
        <v>391</v>
      </c>
      <c r="E351" s="83"/>
      <c r="F351" s="67"/>
      <c r="G351" s="134"/>
      <c r="H351" s="134"/>
      <c r="I351" s="29">
        <v>21.42</v>
      </c>
      <c r="J351" s="29">
        <v>21.42</v>
      </c>
      <c r="K351" s="10">
        <v>25.7</v>
      </c>
      <c r="L351" s="2">
        <f t="shared" si="23"/>
        <v>101.66112956810632</v>
      </c>
    </row>
    <row r="352" spans="1:12" ht="18" customHeight="1" x14ac:dyDescent="0.25">
      <c r="A352" s="85">
        <f>A350+1</f>
        <v>12</v>
      </c>
      <c r="B352" s="68">
        <v>43454</v>
      </c>
      <c r="C352" s="80" t="s">
        <v>543</v>
      </c>
      <c r="D352" s="9" t="s">
        <v>390</v>
      </c>
      <c r="E352" s="132" t="s">
        <v>574</v>
      </c>
      <c r="F352" s="132" t="s">
        <v>133</v>
      </c>
      <c r="G352" s="132" t="s">
        <v>325</v>
      </c>
      <c r="H352" s="132" t="s">
        <v>188</v>
      </c>
      <c r="I352" s="29">
        <v>151.21</v>
      </c>
      <c r="J352" s="29">
        <v>26.28</v>
      </c>
      <c r="K352" s="10" t="s">
        <v>271</v>
      </c>
    </row>
    <row r="353" spans="1:24" ht="15.6" customHeight="1" x14ac:dyDescent="0.25">
      <c r="A353" s="86"/>
      <c r="B353" s="69"/>
      <c r="C353" s="82"/>
      <c r="D353" s="9" t="s">
        <v>391</v>
      </c>
      <c r="E353" s="134"/>
      <c r="F353" s="134"/>
      <c r="G353" s="134"/>
      <c r="H353" s="134"/>
      <c r="I353" s="29">
        <v>157.12</v>
      </c>
      <c r="J353" s="29">
        <v>26.81</v>
      </c>
      <c r="K353" s="10" t="s">
        <v>271</v>
      </c>
      <c r="L353" s="2">
        <f t="shared" si="23"/>
        <v>103.90847166192711</v>
      </c>
    </row>
    <row r="354" spans="1:24" ht="19.899999999999999" customHeight="1" x14ac:dyDescent="0.25">
      <c r="A354" s="85" t="e">
        <f>#REF!+1</f>
        <v>#REF!</v>
      </c>
      <c r="B354" s="124" t="s">
        <v>409</v>
      </c>
      <c r="C354" s="117" t="s">
        <v>540</v>
      </c>
      <c r="D354" s="9" t="s">
        <v>390</v>
      </c>
      <c r="E354" s="119" t="s">
        <v>321</v>
      </c>
      <c r="F354" s="126" t="s">
        <v>133</v>
      </c>
      <c r="G354" s="126" t="s">
        <v>143</v>
      </c>
      <c r="H354" s="126" t="s">
        <v>188</v>
      </c>
      <c r="I354" s="31">
        <v>27.85</v>
      </c>
      <c r="J354" s="31">
        <v>23.19</v>
      </c>
      <c r="K354" s="31">
        <v>27.83</v>
      </c>
    </row>
    <row r="355" spans="1:24" ht="25.9" customHeight="1" x14ac:dyDescent="0.25">
      <c r="A355" s="86"/>
      <c r="B355" s="125"/>
      <c r="C355" s="118"/>
      <c r="D355" s="9" t="s">
        <v>391</v>
      </c>
      <c r="E355" s="119"/>
      <c r="F355" s="127"/>
      <c r="G355" s="127"/>
      <c r="H355" s="127"/>
      <c r="I355" s="31">
        <v>29.18</v>
      </c>
      <c r="J355" s="31">
        <v>23.65</v>
      </c>
      <c r="K355" s="31">
        <v>28.38</v>
      </c>
      <c r="L355" s="2">
        <f t="shared" si="23"/>
        <v>104.77558348294434</v>
      </c>
    </row>
    <row r="356" spans="1:24" x14ac:dyDescent="0.25">
      <c r="A356" s="71" t="s">
        <v>293</v>
      </c>
      <c r="B356" s="72"/>
      <c r="C356" s="72"/>
      <c r="D356" s="72"/>
      <c r="E356" s="72"/>
      <c r="F356" s="72"/>
      <c r="G356" s="72"/>
      <c r="H356" s="72"/>
      <c r="I356" s="72"/>
      <c r="J356" s="72"/>
      <c r="K356" s="73"/>
      <c r="L356" s="13"/>
      <c r="M356" s="4"/>
      <c r="N356" s="4"/>
      <c r="O356" s="4"/>
      <c r="P356" s="4"/>
      <c r="Q356" s="4"/>
      <c r="R356" s="4"/>
      <c r="S356" s="4"/>
      <c r="T356" s="4"/>
      <c r="U356" s="4"/>
      <c r="V356" s="4"/>
      <c r="W356" s="4"/>
      <c r="X356" s="4"/>
    </row>
    <row r="357" spans="1:24" ht="22.5" customHeight="1" x14ac:dyDescent="0.25">
      <c r="A357" s="34"/>
      <c r="B357" s="68">
        <v>43454</v>
      </c>
      <c r="C357" s="80" t="s">
        <v>461</v>
      </c>
      <c r="D357" s="9" t="s">
        <v>390</v>
      </c>
      <c r="E357" s="66" t="s">
        <v>352</v>
      </c>
      <c r="F357" s="66" t="s">
        <v>151</v>
      </c>
      <c r="G357" s="66" t="s">
        <v>210</v>
      </c>
      <c r="H357" s="66" t="s">
        <v>188</v>
      </c>
      <c r="I357" s="10">
        <v>34.4</v>
      </c>
      <c r="J357" s="10">
        <v>27.9</v>
      </c>
      <c r="K357" s="10">
        <v>33.479999999999997</v>
      </c>
      <c r="L357" s="2" t="e">
        <f>I357/#REF!*100</f>
        <v>#REF!</v>
      </c>
    </row>
    <row r="358" spans="1:24" ht="22.5" customHeight="1" x14ac:dyDescent="0.25">
      <c r="A358" s="14"/>
      <c r="B358" s="77"/>
      <c r="C358" s="87"/>
      <c r="D358" s="9" t="s">
        <v>391</v>
      </c>
      <c r="E358" s="70"/>
      <c r="F358" s="70"/>
      <c r="G358" s="67"/>
      <c r="H358" s="67"/>
      <c r="I358" s="10">
        <v>43.74</v>
      </c>
      <c r="J358" s="10">
        <v>28.46</v>
      </c>
      <c r="K358" s="10">
        <v>34.15</v>
      </c>
    </row>
    <row r="359" spans="1:24" ht="27" customHeight="1" x14ac:dyDescent="0.25">
      <c r="A359" s="34"/>
      <c r="B359" s="77"/>
      <c r="C359" s="87"/>
      <c r="D359" s="9" t="s">
        <v>390</v>
      </c>
      <c r="E359" s="70"/>
      <c r="F359" s="70"/>
      <c r="G359" s="66" t="s">
        <v>153</v>
      </c>
      <c r="H359" s="66" t="s">
        <v>188</v>
      </c>
      <c r="I359" s="10">
        <v>34.4</v>
      </c>
      <c r="J359" s="10">
        <v>19</v>
      </c>
      <c r="K359" s="10">
        <v>22.8</v>
      </c>
      <c r="L359" s="2" t="e">
        <f>I359/#REF!*100</f>
        <v>#REF!</v>
      </c>
    </row>
    <row r="360" spans="1:24" ht="22.5" customHeight="1" x14ac:dyDescent="0.25">
      <c r="A360" s="14"/>
      <c r="B360" s="77"/>
      <c r="C360" s="87"/>
      <c r="D360" s="9" t="s">
        <v>391</v>
      </c>
      <c r="E360" s="70"/>
      <c r="F360" s="70"/>
      <c r="G360" s="67"/>
      <c r="H360" s="67"/>
      <c r="I360" s="10">
        <v>43.74</v>
      </c>
      <c r="J360" s="10">
        <v>19.38</v>
      </c>
      <c r="K360" s="10">
        <v>23.26</v>
      </c>
    </row>
    <row r="361" spans="1:24" ht="22.5" customHeight="1" x14ac:dyDescent="0.25">
      <c r="A361" s="34"/>
      <c r="B361" s="77"/>
      <c r="C361" s="87"/>
      <c r="D361" s="9" t="s">
        <v>390</v>
      </c>
      <c r="E361" s="70"/>
      <c r="F361" s="70"/>
      <c r="G361" s="66" t="s">
        <v>154</v>
      </c>
      <c r="H361" s="68" t="s">
        <v>188</v>
      </c>
      <c r="I361" s="10">
        <v>34.4</v>
      </c>
      <c r="J361" s="10">
        <v>28.13</v>
      </c>
      <c r="K361" s="12">
        <v>33.76</v>
      </c>
      <c r="L361" s="2" t="e">
        <f>I361/#REF!*100</f>
        <v>#REF!</v>
      </c>
    </row>
    <row r="362" spans="1:24" ht="22.5" customHeight="1" x14ac:dyDescent="0.25">
      <c r="A362" s="14"/>
      <c r="B362" s="77"/>
      <c r="C362" s="87"/>
      <c r="D362" s="9" t="s">
        <v>391</v>
      </c>
      <c r="E362" s="70"/>
      <c r="F362" s="70"/>
      <c r="G362" s="67"/>
      <c r="H362" s="69"/>
      <c r="I362" s="10">
        <v>43.74</v>
      </c>
      <c r="J362" s="10">
        <v>28.69</v>
      </c>
      <c r="K362" s="12">
        <v>34.43</v>
      </c>
    </row>
    <row r="363" spans="1:24" ht="22.5" customHeight="1" x14ac:dyDescent="0.25">
      <c r="A363" s="88"/>
      <c r="B363" s="77"/>
      <c r="C363" s="87"/>
      <c r="D363" s="9" t="s">
        <v>390</v>
      </c>
      <c r="E363" s="70"/>
      <c r="F363" s="70"/>
      <c r="G363" s="66" t="s">
        <v>155</v>
      </c>
      <c r="H363" s="66" t="s">
        <v>188</v>
      </c>
      <c r="I363" s="10">
        <v>34.4</v>
      </c>
      <c r="J363" s="10">
        <v>32.06</v>
      </c>
      <c r="K363" s="12">
        <v>38.47</v>
      </c>
      <c r="L363" s="2" t="e">
        <f>I363/#REF!*100</f>
        <v>#REF!</v>
      </c>
    </row>
    <row r="364" spans="1:24" ht="22.5" customHeight="1" x14ac:dyDescent="0.25">
      <c r="A364" s="88"/>
      <c r="B364" s="77"/>
      <c r="C364" s="87"/>
      <c r="D364" s="9" t="s">
        <v>391</v>
      </c>
      <c r="E364" s="70"/>
      <c r="F364" s="70"/>
      <c r="G364" s="67"/>
      <c r="H364" s="67"/>
      <c r="I364" s="10">
        <v>43.74</v>
      </c>
      <c r="J364" s="10">
        <v>32.700000000000003</v>
      </c>
      <c r="K364" s="12">
        <v>39.24</v>
      </c>
    </row>
    <row r="365" spans="1:24" ht="22.5" customHeight="1" x14ac:dyDescent="0.25">
      <c r="A365" s="86"/>
      <c r="B365" s="77"/>
      <c r="C365" s="87"/>
      <c r="D365" s="9" t="s">
        <v>390</v>
      </c>
      <c r="E365" s="70"/>
      <c r="F365" s="70"/>
      <c r="G365" s="66" t="s">
        <v>220</v>
      </c>
      <c r="H365" s="66" t="s">
        <v>188</v>
      </c>
      <c r="I365" s="10">
        <v>34.4</v>
      </c>
      <c r="J365" s="10">
        <v>34.4</v>
      </c>
      <c r="K365" s="10">
        <v>41.28</v>
      </c>
      <c r="L365" s="2" t="e">
        <f>I365/#REF!*100</f>
        <v>#REF!</v>
      </c>
    </row>
    <row r="366" spans="1:24" ht="22.5" customHeight="1" x14ac:dyDescent="0.25">
      <c r="A366" s="15"/>
      <c r="B366" s="77"/>
      <c r="C366" s="87"/>
      <c r="D366" s="9" t="s">
        <v>391</v>
      </c>
      <c r="E366" s="70"/>
      <c r="F366" s="70"/>
      <c r="G366" s="67"/>
      <c r="H366" s="67"/>
      <c r="I366" s="10">
        <v>43.74</v>
      </c>
      <c r="J366" s="10">
        <v>35.090000000000003</v>
      </c>
      <c r="K366" s="10">
        <v>42.11</v>
      </c>
    </row>
    <row r="367" spans="1:24" ht="22.5" customHeight="1" x14ac:dyDescent="0.25">
      <c r="A367" s="15"/>
      <c r="B367" s="77"/>
      <c r="C367" s="87"/>
      <c r="D367" s="9" t="s">
        <v>390</v>
      </c>
      <c r="E367" s="70"/>
      <c r="F367" s="70"/>
      <c r="G367" s="66" t="s">
        <v>387</v>
      </c>
      <c r="H367" s="66" t="s">
        <v>188</v>
      </c>
      <c r="I367" s="10">
        <v>34.4</v>
      </c>
      <c r="J367" s="10">
        <v>34.4</v>
      </c>
      <c r="K367" s="10">
        <v>41.28</v>
      </c>
    </row>
    <row r="368" spans="1:24" ht="22.5" customHeight="1" x14ac:dyDescent="0.25">
      <c r="A368" s="88"/>
      <c r="B368" s="77"/>
      <c r="C368" s="87"/>
      <c r="D368" s="35" t="s">
        <v>391</v>
      </c>
      <c r="E368" s="70"/>
      <c r="F368" s="70"/>
      <c r="G368" s="67"/>
      <c r="H368" s="67"/>
      <c r="I368" s="24">
        <v>43.74</v>
      </c>
      <c r="J368" s="24">
        <v>35.090000000000003</v>
      </c>
      <c r="K368" s="24">
        <v>42.11</v>
      </c>
    </row>
    <row r="369" spans="1:24" ht="22.5" customHeight="1" x14ac:dyDescent="0.25">
      <c r="A369" s="88"/>
      <c r="B369" s="77"/>
      <c r="C369" s="87"/>
      <c r="D369" s="9" t="s">
        <v>390</v>
      </c>
      <c r="E369" s="70"/>
      <c r="F369" s="70"/>
      <c r="G369" s="66" t="s">
        <v>466</v>
      </c>
      <c r="H369" s="66" t="s">
        <v>188</v>
      </c>
      <c r="I369" s="24">
        <v>34.4</v>
      </c>
      <c r="J369" s="24">
        <v>28.06</v>
      </c>
      <c r="K369" s="24">
        <v>33.67</v>
      </c>
    </row>
    <row r="370" spans="1:24" ht="22.5" customHeight="1" x14ac:dyDescent="0.25">
      <c r="A370" s="88"/>
      <c r="B370" s="69"/>
      <c r="C370" s="82"/>
      <c r="D370" s="35" t="s">
        <v>391</v>
      </c>
      <c r="E370" s="67"/>
      <c r="F370" s="67"/>
      <c r="G370" s="67"/>
      <c r="H370" s="67"/>
      <c r="I370" s="24">
        <v>43.74</v>
      </c>
      <c r="J370" s="24">
        <v>28.62</v>
      </c>
      <c r="K370" s="24">
        <v>34.340000000000003</v>
      </c>
    </row>
    <row r="371" spans="1:24" s="3" customFormat="1" ht="22.5" customHeight="1" x14ac:dyDescent="0.25">
      <c r="A371" s="88"/>
      <c r="B371" s="68">
        <v>43463</v>
      </c>
      <c r="C371" s="80" t="s">
        <v>468</v>
      </c>
      <c r="D371" s="35" t="s">
        <v>390</v>
      </c>
      <c r="E371" s="66" t="s">
        <v>352</v>
      </c>
      <c r="F371" s="66" t="s">
        <v>151</v>
      </c>
      <c r="G371" s="66" t="s">
        <v>152</v>
      </c>
      <c r="H371" s="66" t="s">
        <v>187</v>
      </c>
      <c r="I371" s="24">
        <v>9</v>
      </c>
      <c r="J371" s="24" t="s">
        <v>274</v>
      </c>
      <c r="K371" s="24" t="s">
        <v>274</v>
      </c>
      <c r="L371" s="2"/>
    </row>
    <row r="372" spans="1:24" s="3" customFormat="1" ht="22.5" customHeight="1" x14ac:dyDescent="0.25">
      <c r="A372" s="88"/>
      <c r="B372" s="69"/>
      <c r="C372" s="82"/>
      <c r="D372" s="35" t="s">
        <v>391</v>
      </c>
      <c r="E372" s="67"/>
      <c r="F372" s="67"/>
      <c r="G372" s="67"/>
      <c r="H372" s="67"/>
      <c r="I372" s="24">
        <v>9</v>
      </c>
      <c r="J372" s="24" t="s">
        <v>274</v>
      </c>
      <c r="K372" s="24" t="s">
        <v>274</v>
      </c>
      <c r="L372" s="2"/>
    </row>
    <row r="373" spans="1:24" s="3" customFormat="1" ht="22.5" customHeight="1" x14ac:dyDescent="0.25">
      <c r="A373" s="88"/>
      <c r="B373" s="68">
        <v>43463</v>
      </c>
      <c r="C373" s="80" t="s">
        <v>467</v>
      </c>
      <c r="D373" s="35" t="s">
        <v>390</v>
      </c>
      <c r="E373" s="66" t="s">
        <v>464</v>
      </c>
      <c r="F373" s="66" t="s">
        <v>151</v>
      </c>
      <c r="G373" s="66" t="s">
        <v>465</v>
      </c>
      <c r="H373" s="66" t="s">
        <v>188</v>
      </c>
      <c r="I373" s="24">
        <v>34.4</v>
      </c>
      <c r="J373" s="24">
        <v>28.06</v>
      </c>
      <c r="K373" s="24">
        <v>33.67</v>
      </c>
      <c r="L373" s="2"/>
    </row>
    <row r="374" spans="1:24" s="3" customFormat="1" ht="22.5" customHeight="1" x14ac:dyDescent="0.25">
      <c r="A374" s="88"/>
      <c r="B374" s="69"/>
      <c r="C374" s="82"/>
      <c r="D374" s="9" t="s">
        <v>391</v>
      </c>
      <c r="E374" s="67"/>
      <c r="F374" s="67"/>
      <c r="G374" s="67"/>
      <c r="H374" s="67"/>
      <c r="I374" s="10">
        <v>35.08</v>
      </c>
      <c r="J374" s="10">
        <v>28.62</v>
      </c>
      <c r="K374" s="10">
        <v>34.340000000000003</v>
      </c>
      <c r="L374" s="2"/>
    </row>
    <row r="375" spans="1:24" x14ac:dyDescent="0.25">
      <c r="A375" s="71" t="s">
        <v>305</v>
      </c>
      <c r="B375" s="72"/>
      <c r="C375" s="72"/>
      <c r="D375" s="72"/>
      <c r="E375" s="72"/>
      <c r="F375" s="72"/>
      <c r="G375" s="72"/>
      <c r="H375" s="72"/>
      <c r="I375" s="72"/>
      <c r="J375" s="72"/>
      <c r="K375" s="73"/>
      <c r="L375" s="13"/>
      <c r="M375" s="4"/>
      <c r="N375" s="4"/>
      <c r="O375" s="4"/>
      <c r="P375" s="4"/>
      <c r="Q375" s="4"/>
      <c r="R375" s="4"/>
      <c r="S375" s="4"/>
      <c r="T375" s="4"/>
      <c r="U375" s="4"/>
      <c r="V375" s="4"/>
      <c r="W375" s="4"/>
      <c r="X375" s="4"/>
    </row>
    <row r="376" spans="1:24" x14ac:dyDescent="0.25">
      <c r="A376" s="85" t="e">
        <f>#REF!+1</f>
        <v>#REF!</v>
      </c>
      <c r="B376" s="68">
        <v>43448</v>
      </c>
      <c r="C376" s="80" t="s">
        <v>515</v>
      </c>
      <c r="D376" s="9" t="s">
        <v>390</v>
      </c>
      <c r="E376" s="66" t="s">
        <v>156</v>
      </c>
      <c r="F376" s="66" t="s">
        <v>157</v>
      </c>
      <c r="G376" s="66" t="s">
        <v>158</v>
      </c>
      <c r="H376" s="66" t="s">
        <v>188</v>
      </c>
      <c r="I376" s="10">
        <v>34.83</v>
      </c>
      <c r="J376" s="10" t="s">
        <v>271</v>
      </c>
      <c r="K376" s="10" t="s">
        <v>271</v>
      </c>
    </row>
    <row r="377" spans="1:24" ht="21" customHeight="1" x14ac:dyDescent="0.25">
      <c r="A377" s="86"/>
      <c r="B377" s="69"/>
      <c r="C377" s="82"/>
      <c r="D377" s="9" t="s">
        <v>391</v>
      </c>
      <c r="E377" s="67"/>
      <c r="F377" s="67"/>
      <c r="G377" s="67"/>
      <c r="H377" s="67"/>
      <c r="I377" s="10">
        <v>36.43</v>
      </c>
      <c r="J377" s="10" t="s">
        <v>271</v>
      </c>
      <c r="K377" s="10" t="s">
        <v>271</v>
      </c>
      <c r="L377" s="2">
        <f t="shared" ref="L377:L421" si="24">I377/I376*100</f>
        <v>104.59374102784955</v>
      </c>
    </row>
    <row r="378" spans="1:24" x14ac:dyDescent="0.25">
      <c r="A378" s="85" t="e">
        <f>A376+1</f>
        <v>#REF!</v>
      </c>
      <c r="B378" s="68" t="s">
        <v>452</v>
      </c>
      <c r="C378" s="80" t="s">
        <v>516</v>
      </c>
      <c r="D378" s="9" t="s">
        <v>390</v>
      </c>
      <c r="E378" s="66" t="s">
        <v>360</v>
      </c>
      <c r="F378" s="66" t="s">
        <v>157</v>
      </c>
      <c r="G378" s="66" t="s">
        <v>158</v>
      </c>
      <c r="H378" s="66" t="s">
        <v>188</v>
      </c>
      <c r="I378" s="10">
        <v>19.760000000000002</v>
      </c>
      <c r="J378" s="10">
        <v>19.760000000000002</v>
      </c>
      <c r="K378" s="10">
        <v>23.71</v>
      </c>
    </row>
    <row r="379" spans="1:24" x14ac:dyDescent="0.25">
      <c r="A379" s="86"/>
      <c r="B379" s="69"/>
      <c r="C379" s="82"/>
      <c r="D379" s="9" t="s">
        <v>391</v>
      </c>
      <c r="E379" s="67"/>
      <c r="F379" s="67"/>
      <c r="G379" s="67"/>
      <c r="H379" s="67"/>
      <c r="I379" s="10">
        <v>20.149999999999999</v>
      </c>
      <c r="J379" s="10">
        <f>I379</f>
        <v>20.149999999999999</v>
      </c>
      <c r="K379" s="10">
        <v>24.18</v>
      </c>
      <c r="L379" s="2">
        <f t="shared" si="24"/>
        <v>101.9736842105263</v>
      </c>
    </row>
    <row r="380" spans="1:24" ht="27.75" customHeight="1" x14ac:dyDescent="0.25">
      <c r="A380" s="85" t="e">
        <f>A378+1</f>
        <v>#REF!</v>
      </c>
      <c r="B380" s="68">
        <v>43448</v>
      </c>
      <c r="C380" s="80" t="s">
        <v>517</v>
      </c>
      <c r="D380" s="9" t="s">
        <v>390</v>
      </c>
      <c r="E380" s="66" t="s">
        <v>258</v>
      </c>
      <c r="F380" s="66" t="s">
        <v>157</v>
      </c>
      <c r="G380" s="66" t="s">
        <v>158</v>
      </c>
      <c r="H380" s="66" t="s">
        <v>188</v>
      </c>
      <c r="I380" s="10">
        <v>39.86</v>
      </c>
      <c r="J380" s="10" t="s">
        <v>271</v>
      </c>
      <c r="K380" s="10" t="s">
        <v>271</v>
      </c>
    </row>
    <row r="381" spans="1:24" ht="26.25" customHeight="1" x14ac:dyDescent="0.25">
      <c r="A381" s="88"/>
      <c r="B381" s="69"/>
      <c r="C381" s="82"/>
      <c r="D381" s="9" t="s">
        <v>391</v>
      </c>
      <c r="E381" s="70"/>
      <c r="F381" s="150"/>
      <c r="G381" s="67"/>
      <c r="H381" s="67"/>
      <c r="I381" s="10">
        <v>41.37</v>
      </c>
      <c r="J381" s="10" t="s">
        <v>271</v>
      </c>
      <c r="K381" s="10" t="s">
        <v>271</v>
      </c>
      <c r="L381" s="2">
        <f t="shared" si="24"/>
        <v>103.78825890617161</v>
      </c>
    </row>
    <row r="382" spans="1:24" ht="23.25" customHeight="1" x14ac:dyDescent="0.25">
      <c r="A382" s="88"/>
      <c r="B382" s="68">
        <v>43448</v>
      </c>
      <c r="C382" s="68" t="s">
        <v>518</v>
      </c>
      <c r="D382" s="9" t="s">
        <v>390</v>
      </c>
      <c r="E382" s="150"/>
      <c r="F382" s="150"/>
      <c r="G382" s="66" t="s">
        <v>260</v>
      </c>
      <c r="H382" s="66" t="s">
        <v>187</v>
      </c>
      <c r="I382" s="10">
        <v>12.21</v>
      </c>
      <c r="J382" s="10" t="s">
        <v>271</v>
      </c>
      <c r="K382" s="10" t="s">
        <v>271</v>
      </c>
    </row>
    <row r="383" spans="1:24" ht="23.25" customHeight="1" x14ac:dyDescent="0.25">
      <c r="A383" s="86"/>
      <c r="B383" s="98"/>
      <c r="C383" s="98"/>
      <c r="D383" s="9" t="s">
        <v>391</v>
      </c>
      <c r="E383" s="98"/>
      <c r="F383" s="98"/>
      <c r="G383" s="98"/>
      <c r="H383" s="98"/>
      <c r="I383" s="36">
        <v>11.79</v>
      </c>
      <c r="J383" s="37" t="s">
        <v>271</v>
      </c>
      <c r="K383" s="37" t="s">
        <v>271</v>
      </c>
      <c r="L383" s="2">
        <f t="shared" si="24"/>
        <v>96.560196560196545</v>
      </c>
    </row>
    <row r="384" spans="1:24" x14ac:dyDescent="0.25">
      <c r="A384" s="71" t="s">
        <v>267</v>
      </c>
      <c r="B384" s="72"/>
      <c r="C384" s="72"/>
      <c r="D384" s="72"/>
      <c r="E384" s="72"/>
      <c r="F384" s="72"/>
      <c r="G384" s="72"/>
      <c r="H384" s="72"/>
      <c r="I384" s="72"/>
      <c r="J384" s="72"/>
      <c r="K384" s="73"/>
      <c r="L384" s="13"/>
      <c r="M384" s="4"/>
      <c r="N384" s="4"/>
      <c r="O384" s="4"/>
      <c r="P384" s="4"/>
      <c r="Q384" s="4"/>
      <c r="R384" s="4"/>
      <c r="S384" s="4"/>
      <c r="T384" s="4"/>
      <c r="U384" s="4"/>
      <c r="V384" s="4"/>
      <c r="W384" s="4"/>
      <c r="X384" s="4"/>
    </row>
    <row r="385" spans="1:12" s="3" customFormat="1" ht="13.9" customHeight="1" x14ac:dyDescent="0.25">
      <c r="A385" s="74"/>
      <c r="B385" s="68">
        <v>43454</v>
      </c>
      <c r="C385" s="80" t="s">
        <v>588</v>
      </c>
      <c r="D385" s="9" t="s">
        <v>390</v>
      </c>
      <c r="E385" s="66" t="s">
        <v>352</v>
      </c>
      <c r="F385" s="66" t="s">
        <v>160</v>
      </c>
      <c r="G385" s="66" t="s">
        <v>162</v>
      </c>
      <c r="H385" s="132" t="s">
        <v>188</v>
      </c>
      <c r="I385" s="10">
        <v>31.63</v>
      </c>
      <c r="J385" s="10">
        <v>27.48</v>
      </c>
      <c r="K385" s="12">
        <v>32.979999999999997</v>
      </c>
      <c r="L385" s="2"/>
    </row>
    <row r="386" spans="1:12" s="3" customFormat="1" x14ac:dyDescent="0.25">
      <c r="A386" s="75"/>
      <c r="B386" s="77"/>
      <c r="C386" s="87"/>
      <c r="D386" s="9" t="s">
        <v>391</v>
      </c>
      <c r="E386" s="70"/>
      <c r="F386" s="70"/>
      <c r="G386" s="67"/>
      <c r="H386" s="133"/>
      <c r="I386" s="10">
        <v>34.4</v>
      </c>
      <c r="J386" s="10">
        <v>28.03</v>
      </c>
      <c r="K386" s="12">
        <v>33.64</v>
      </c>
      <c r="L386" s="2">
        <f t="shared" si="24"/>
        <v>108.75750869427759</v>
      </c>
    </row>
    <row r="387" spans="1:12" s="3" customFormat="1" ht="13.9" customHeight="1" x14ac:dyDescent="0.25">
      <c r="A387" s="74"/>
      <c r="B387" s="77"/>
      <c r="C387" s="87"/>
      <c r="D387" s="9" t="s">
        <v>390</v>
      </c>
      <c r="E387" s="70"/>
      <c r="F387" s="70"/>
      <c r="G387" s="80" t="s">
        <v>163</v>
      </c>
      <c r="H387" s="133"/>
      <c r="I387" s="10">
        <v>31.63</v>
      </c>
      <c r="J387" s="10">
        <v>28.05</v>
      </c>
      <c r="K387" s="12">
        <v>33.659999999999997</v>
      </c>
      <c r="L387" s="2"/>
    </row>
    <row r="388" spans="1:12" s="3" customFormat="1" x14ac:dyDescent="0.25">
      <c r="A388" s="75"/>
      <c r="B388" s="77"/>
      <c r="C388" s="87"/>
      <c r="D388" s="9" t="s">
        <v>391</v>
      </c>
      <c r="E388" s="70"/>
      <c r="F388" s="70"/>
      <c r="G388" s="82"/>
      <c r="H388" s="133"/>
      <c r="I388" s="10">
        <v>34.4</v>
      </c>
      <c r="J388" s="10">
        <v>28.61</v>
      </c>
      <c r="K388" s="12">
        <v>34.33</v>
      </c>
      <c r="L388" s="2">
        <f t="shared" si="24"/>
        <v>108.75750869427759</v>
      </c>
    </row>
    <row r="389" spans="1:12" s="3" customFormat="1" ht="24" customHeight="1" x14ac:dyDescent="0.25">
      <c r="A389" s="22"/>
      <c r="B389" s="77"/>
      <c r="C389" s="87"/>
      <c r="D389" s="9" t="s">
        <v>390</v>
      </c>
      <c r="E389" s="70"/>
      <c r="F389" s="70"/>
      <c r="G389" s="80" t="s">
        <v>164</v>
      </c>
      <c r="H389" s="133"/>
      <c r="I389" s="10">
        <v>31.63</v>
      </c>
      <c r="J389" s="10">
        <v>28.05</v>
      </c>
      <c r="K389" s="12">
        <v>33.659999999999997</v>
      </c>
      <c r="L389" s="2"/>
    </row>
    <row r="390" spans="1:12" s="3" customFormat="1" ht="24" customHeight="1" x14ac:dyDescent="0.25">
      <c r="A390" s="22"/>
      <c r="B390" s="77"/>
      <c r="C390" s="87"/>
      <c r="D390" s="9" t="s">
        <v>391</v>
      </c>
      <c r="E390" s="70"/>
      <c r="F390" s="70"/>
      <c r="G390" s="82"/>
      <c r="H390" s="133"/>
      <c r="I390" s="10">
        <v>34.4</v>
      </c>
      <c r="J390" s="10">
        <v>28.61</v>
      </c>
      <c r="K390" s="12">
        <v>34.33</v>
      </c>
      <c r="L390" s="2">
        <f t="shared" si="24"/>
        <v>108.75750869427759</v>
      </c>
    </row>
    <row r="391" spans="1:12" s="3" customFormat="1" ht="24" customHeight="1" x14ac:dyDescent="0.25">
      <c r="A391" s="22"/>
      <c r="B391" s="77"/>
      <c r="C391" s="87"/>
      <c r="D391" s="9" t="s">
        <v>390</v>
      </c>
      <c r="E391" s="70"/>
      <c r="F391" s="70"/>
      <c r="G391" s="80" t="s">
        <v>165</v>
      </c>
      <c r="H391" s="133"/>
      <c r="I391" s="10">
        <v>31.63</v>
      </c>
      <c r="J391" s="10">
        <v>27.8</v>
      </c>
      <c r="K391" s="12">
        <v>33.36</v>
      </c>
      <c r="L391" s="2"/>
    </row>
    <row r="392" spans="1:12" s="3" customFormat="1" ht="24" customHeight="1" x14ac:dyDescent="0.25">
      <c r="A392" s="22"/>
      <c r="B392" s="77"/>
      <c r="C392" s="87"/>
      <c r="D392" s="9" t="s">
        <v>391</v>
      </c>
      <c r="E392" s="70"/>
      <c r="F392" s="70"/>
      <c r="G392" s="82"/>
      <c r="H392" s="133"/>
      <c r="I392" s="10">
        <v>34.4</v>
      </c>
      <c r="J392" s="10">
        <v>28.36</v>
      </c>
      <c r="K392" s="12">
        <v>34.03</v>
      </c>
      <c r="L392" s="2">
        <f t="shared" si="24"/>
        <v>108.75750869427759</v>
      </c>
    </row>
    <row r="393" spans="1:12" s="3" customFormat="1" ht="24" customHeight="1" x14ac:dyDescent="0.25">
      <c r="A393" s="22"/>
      <c r="B393" s="77"/>
      <c r="C393" s="87"/>
      <c r="D393" s="9" t="s">
        <v>390</v>
      </c>
      <c r="E393" s="70"/>
      <c r="F393" s="70"/>
      <c r="G393" s="80" t="s">
        <v>168</v>
      </c>
      <c r="H393" s="133"/>
      <c r="I393" s="10">
        <v>31.63</v>
      </c>
      <c r="J393" s="10">
        <v>19.59</v>
      </c>
      <c r="K393" s="12">
        <v>23.51</v>
      </c>
      <c r="L393" s="2"/>
    </row>
    <row r="394" spans="1:12" s="3" customFormat="1" ht="24" customHeight="1" x14ac:dyDescent="0.25">
      <c r="A394" s="22"/>
      <c r="B394" s="77"/>
      <c r="C394" s="87"/>
      <c r="D394" s="9" t="s">
        <v>391</v>
      </c>
      <c r="E394" s="70"/>
      <c r="F394" s="70"/>
      <c r="G394" s="82"/>
      <c r="H394" s="133"/>
      <c r="I394" s="10">
        <v>34.4</v>
      </c>
      <c r="J394" s="10">
        <v>19.98</v>
      </c>
      <c r="K394" s="12">
        <v>23.98</v>
      </c>
      <c r="L394" s="2">
        <f t="shared" si="24"/>
        <v>108.75750869427759</v>
      </c>
    </row>
    <row r="395" spans="1:12" s="3" customFormat="1" ht="24" customHeight="1" x14ac:dyDescent="0.25">
      <c r="A395" s="22"/>
      <c r="B395" s="77"/>
      <c r="C395" s="87"/>
      <c r="D395" s="9" t="s">
        <v>390</v>
      </c>
      <c r="E395" s="70"/>
      <c r="F395" s="70"/>
      <c r="G395" s="80" t="s">
        <v>161</v>
      </c>
      <c r="H395" s="133"/>
      <c r="I395" s="10">
        <v>31.63</v>
      </c>
      <c r="J395" s="10">
        <v>23.92</v>
      </c>
      <c r="K395" s="12">
        <v>28.7</v>
      </c>
      <c r="L395" s="2"/>
    </row>
    <row r="396" spans="1:12" s="3" customFormat="1" ht="24" customHeight="1" x14ac:dyDescent="0.25">
      <c r="A396" s="22"/>
      <c r="B396" s="77"/>
      <c r="C396" s="87"/>
      <c r="D396" s="9" t="s">
        <v>391</v>
      </c>
      <c r="E396" s="70"/>
      <c r="F396" s="70"/>
      <c r="G396" s="82"/>
      <c r="H396" s="133"/>
      <c r="I396" s="10">
        <v>34.4</v>
      </c>
      <c r="J396" s="10">
        <v>24.4</v>
      </c>
      <c r="K396" s="12">
        <v>29.28</v>
      </c>
      <c r="L396" s="2">
        <f t="shared" si="24"/>
        <v>108.75750869427759</v>
      </c>
    </row>
    <row r="397" spans="1:12" s="3" customFormat="1" ht="24" customHeight="1" x14ac:dyDescent="0.25">
      <c r="A397" s="22"/>
      <c r="B397" s="77"/>
      <c r="C397" s="87"/>
      <c r="D397" s="9" t="s">
        <v>390</v>
      </c>
      <c r="E397" s="70"/>
      <c r="F397" s="70"/>
      <c r="G397" s="80" t="s">
        <v>377</v>
      </c>
      <c r="H397" s="133"/>
      <c r="I397" s="10">
        <v>31.63</v>
      </c>
      <c r="J397" s="10">
        <v>23.66</v>
      </c>
      <c r="K397" s="12">
        <v>28.39</v>
      </c>
      <c r="L397" s="2"/>
    </row>
    <row r="398" spans="1:12" s="3" customFormat="1" ht="24" customHeight="1" x14ac:dyDescent="0.25">
      <c r="A398" s="22"/>
      <c r="B398" s="77"/>
      <c r="C398" s="87"/>
      <c r="D398" s="9" t="s">
        <v>391</v>
      </c>
      <c r="E398" s="70"/>
      <c r="F398" s="70"/>
      <c r="G398" s="82"/>
      <c r="H398" s="133"/>
      <c r="I398" s="10">
        <v>34.4</v>
      </c>
      <c r="J398" s="10">
        <v>24.13</v>
      </c>
      <c r="K398" s="12">
        <v>28.96</v>
      </c>
      <c r="L398" s="2">
        <f t="shared" si="24"/>
        <v>108.75750869427759</v>
      </c>
    </row>
    <row r="399" spans="1:12" s="3" customFormat="1" ht="24" customHeight="1" x14ac:dyDescent="0.25">
      <c r="A399" s="22"/>
      <c r="B399" s="77"/>
      <c r="C399" s="87"/>
      <c r="D399" s="9" t="s">
        <v>390</v>
      </c>
      <c r="E399" s="70"/>
      <c r="F399" s="70"/>
      <c r="G399" s="80" t="s">
        <v>166</v>
      </c>
      <c r="H399" s="133"/>
      <c r="I399" s="10">
        <v>31.63</v>
      </c>
      <c r="J399" s="10">
        <v>27.88</v>
      </c>
      <c r="K399" s="12">
        <v>33.46</v>
      </c>
      <c r="L399" s="2"/>
    </row>
    <row r="400" spans="1:12" s="3" customFormat="1" ht="24" customHeight="1" x14ac:dyDescent="0.25">
      <c r="A400" s="22"/>
      <c r="B400" s="77"/>
      <c r="C400" s="87"/>
      <c r="D400" s="9" t="s">
        <v>391</v>
      </c>
      <c r="E400" s="70"/>
      <c r="F400" s="70"/>
      <c r="G400" s="82"/>
      <c r="H400" s="133"/>
      <c r="I400" s="10">
        <v>34.4</v>
      </c>
      <c r="J400" s="10">
        <v>28.44</v>
      </c>
      <c r="K400" s="12">
        <v>34.130000000000003</v>
      </c>
      <c r="L400" s="2">
        <f t="shared" si="24"/>
        <v>108.75750869427759</v>
      </c>
    </row>
    <row r="401" spans="1:24" s="3" customFormat="1" ht="24" customHeight="1" x14ac:dyDescent="0.25">
      <c r="A401" s="22"/>
      <c r="B401" s="77"/>
      <c r="C401" s="87"/>
      <c r="D401" s="9" t="s">
        <v>390</v>
      </c>
      <c r="E401" s="70"/>
      <c r="F401" s="70"/>
      <c r="G401" s="80" t="s">
        <v>378</v>
      </c>
      <c r="H401" s="133"/>
      <c r="I401" s="10">
        <v>31.63</v>
      </c>
      <c r="J401" s="10">
        <v>28.05</v>
      </c>
      <c r="K401" s="12">
        <v>33.659999999999997</v>
      </c>
      <c r="L401" s="2"/>
    </row>
    <row r="402" spans="1:24" s="3" customFormat="1" ht="24" customHeight="1" x14ac:dyDescent="0.25">
      <c r="A402" s="22"/>
      <c r="B402" s="77"/>
      <c r="C402" s="87"/>
      <c r="D402" s="9" t="s">
        <v>391</v>
      </c>
      <c r="E402" s="70"/>
      <c r="F402" s="70"/>
      <c r="G402" s="82"/>
      <c r="H402" s="133"/>
      <c r="I402" s="10">
        <v>34.4</v>
      </c>
      <c r="J402" s="10">
        <v>28.61</v>
      </c>
      <c r="K402" s="12">
        <v>34.33</v>
      </c>
      <c r="L402" s="2">
        <f t="shared" si="24"/>
        <v>108.75750869427759</v>
      </c>
    </row>
    <row r="403" spans="1:24" s="3" customFormat="1" ht="24" customHeight="1" x14ac:dyDescent="0.25">
      <c r="A403" s="22"/>
      <c r="B403" s="77"/>
      <c r="C403" s="87"/>
      <c r="D403" s="9" t="s">
        <v>390</v>
      </c>
      <c r="E403" s="70"/>
      <c r="F403" s="70"/>
      <c r="G403" s="80" t="s">
        <v>167</v>
      </c>
      <c r="H403" s="133"/>
      <c r="I403" s="10">
        <v>31.63</v>
      </c>
      <c r="J403" s="10">
        <v>26.75</v>
      </c>
      <c r="K403" s="12">
        <v>32.1</v>
      </c>
      <c r="L403" s="2"/>
    </row>
    <row r="404" spans="1:24" s="3" customFormat="1" ht="24" customHeight="1" x14ac:dyDescent="0.25">
      <c r="A404" s="22"/>
      <c r="B404" s="69"/>
      <c r="C404" s="82"/>
      <c r="D404" s="9" t="s">
        <v>391</v>
      </c>
      <c r="E404" s="67"/>
      <c r="F404" s="67"/>
      <c r="G404" s="82"/>
      <c r="H404" s="134"/>
      <c r="I404" s="10">
        <v>34.4</v>
      </c>
      <c r="J404" s="10">
        <v>27.29</v>
      </c>
      <c r="K404" s="12">
        <v>32.74</v>
      </c>
      <c r="L404" s="2">
        <f t="shared" si="24"/>
        <v>108.75750869427759</v>
      </c>
    </row>
    <row r="405" spans="1:24" s="3" customFormat="1" ht="18" customHeight="1" x14ac:dyDescent="0.25">
      <c r="A405" s="74"/>
      <c r="B405" s="124">
        <v>43413</v>
      </c>
      <c r="C405" s="117" t="s">
        <v>586</v>
      </c>
      <c r="D405" s="9" t="s">
        <v>390</v>
      </c>
      <c r="E405" s="96" t="s">
        <v>585</v>
      </c>
      <c r="F405" s="96" t="s">
        <v>160</v>
      </c>
      <c r="G405" s="96" t="s">
        <v>161</v>
      </c>
      <c r="H405" s="96" t="s">
        <v>187</v>
      </c>
      <c r="I405" s="32">
        <v>13</v>
      </c>
      <c r="J405" s="32" t="s">
        <v>271</v>
      </c>
      <c r="K405" s="38" t="s">
        <v>271</v>
      </c>
      <c r="L405" s="2"/>
    </row>
    <row r="406" spans="1:24" s="3" customFormat="1" ht="18" customHeight="1" x14ac:dyDescent="0.25">
      <c r="A406" s="75"/>
      <c r="B406" s="125"/>
      <c r="C406" s="118"/>
      <c r="D406" s="9" t="s">
        <v>391</v>
      </c>
      <c r="E406" s="97"/>
      <c r="F406" s="97"/>
      <c r="G406" s="97"/>
      <c r="H406" s="97"/>
      <c r="I406" s="32">
        <v>13.31</v>
      </c>
      <c r="J406" s="32" t="s">
        <v>271</v>
      </c>
      <c r="K406" s="38" t="s">
        <v>271</v>
      </c>
      <c r="L406" s="2">
        <f t="shared" si="24"/>
        <v>102.38461538461539</v>
      </c>
    </row>
    <row r="407" spans="1:24" x14ac:dyDescent="0.25">
      <c r="A407" s="71" t="s">
        <v>268</v>
      </c>
      <c r="B407" s="72"/>
      <c r="C407" s="72"/>
      <c r="D407" s="72"/>
      <c r="E407" s="72"/>
      <c r="F407" s="72"/>
      <c r="G407" s="72"/>
      <c r="H407" s="72"/>
      <c r="I407" s="72"/>
      <c r="J407" s="72"/>
      <c r="K407" s="73"/>
      <c r="L407" s="13"/>
      <c r="M407" s="4"/>
      <c r="N407" s="4"/>
      <c r="O407" s="4"/>
      <c r="P407" s="4"/>
      <c r="Q407" s="4"/>
      <c r="R407" s="4"/>
      <c r="S407" s="4"/>
      <c r="T407" s="4"/>
      <c r="U407" s="4"/>
      <c r="V407" s="4"/>
      <c r="W407" s="4"/>
      <c r="X407" s="4"/>
    </row>
    <row r="408" spans="1:24" x14ac:dyDescent="0.25">
      <c r="A408" s="85" t="e">
        <f>#REF!+1</f>
        <v>#REF!</v>
      </c>
      <c r="B408" s="68">
        <v>43427</v>
      </c>
      <c r="C408" s="80" t="s">
        <v>522</v>
      </c>
      <c r="D408" s="9" t="s">
        <v>390</v>
      </c>
      <c r="E408" s="66" t="s">
        <v>211</v>
      </c>
      <c r="F408" s="66" t="s">
        <v>170</v>
      </c>
      <c r="G408" s="66" t="s">
        <v>212</v>
      </c>
      <c r="H408" s="66" t="s">
        <v>188</v>
      </c>
      <c r="I408" s="10">
        <v>52.43</v>
      </c>
      <c r="J408" s="10" t="s">
        <v>271</v>
      </c>
      <c r="K408" s="10" t="s">
        <v>271</v>
      </c>
    </row>
    <row r="409" spans="1:24" x14ac:dyDescent="0.25">
      <c r="A409" s="86"/>
      <c r="B409" s="69"/>
      <c r="C409" s="82"/>
      <c r="D409" s="9" t="s">
        <v>391</v>
      </c>
      <c r="E409" s="67"/>
      <c r="F409" s="67"/>
      <c r="G409" s="67"/>
      <c r="H409" s="67"/>
      <c r="I409" s="10">
        <v>53.7</v>
      </c>
      <c r="J409" s="10" t="s">
        <v>271</v>
      </c>
      <c r="K409" s="10" t="s">
        <v>271</v>
      </c>
      <c r="L409" s="2">
        <f t="shared" si="24"/>
        <v>102.42227732214381</v>
      </c>
    </row>
    <row r="410" spans="1:24" x14ac:dyDescent="0.25">
      <c r="A410" s="85" t="e">
        <f>A408+1</f>
        <v>#REF!</v>
      </c>
      <c r="B410" s="68" t="s">
        <v>410</v>
      </c>
      <c r="C410" s="80" t="s">
        <v>527</v>
      </c>
      <c r="D410" s="9" t="s">
        <v>390</v>
      </c>
      <c r="E410" s="66" t="s">
        <v>169</v>
      </c>
      <c r="F410" s="66" t="s">
        <v>170</v>
      </c>
      <c r="G410" s="66" t="s">
        <v>171</v>
      </c>
      <c r="H410" s="66" t="s">
        <v>188</v>
      </c>
      <c r="I410" s="10">
        <v>24.06</v>
      </c>
      <c r="J410" s="10">
        <f>I410</f>
        <v>24.06</v>
      </c>
      <c r="K410" s="10">
        <v>28.87</v>
      </c>
    </row>
    <row r="411" spans="1:24" x14ac:dyDescent="0.25">
      <c r="A411" s="86"/>
      <c r="B411" s="69"/>
      <c r="C411" s="82"/>
      <c r="D411" s="9" t="s">
        <v>391</v>
      </c>
      <c r="E411" s="67"/>
      <c r="F411" s="67"/>
      <c r="G411" s="67"/>
      <c r="H411" s="67"/>
      <c r="I411" s="10">
        <v>24.54</v>
      </c>
      <c r="J411" s="10">
        <f>I411</f>
        <v>24.54</v>
      </c>
      <c r="K411" s="10">
        <v>29.45</v>
      </c>
      <c r="L411" s="2">
        <f t="shared" si="24"/>
        <v>101.99501246882794</v>
      </c>
    </row>
    <row r="412" spans="1:24" x14ac:dyDescent="0.25">
      <c r="A412" s="85" t="e">
        <f>#REF!+1</f>
        <v>#REF!</v>
      </c>
      <c r="B412" s="68" t="s">
        <v>409</v>
      </c>
      <c r="C412" s="80" t="s">
        <v>523</v>
      </c>
      <c r="D412" s="9" t="s">
        <v>390</v>
      </c>
      <c r="E412" s="66" t="s">
        <v>173</v>
      </c>
      <c r="F412" s="66" t="s">
        <v>170</v>
      </c>
      <c r="G412" s="66" t="s">
        <v>172</v>
      </c>
      <c r="H412" s="66" t="s">
        <v>188</v>
      </c>
      <c r="I412" s="10">
        <v>35.71</v>
      </c>
      <c r="J412" s="10">
        <f>I412</f>
        <v>35.71</v>
      </c>
      <c r="K412" s="10" t="s">
        <v>271</v>
      </c>
    </row>
    <row r="413" spans="1:24" x14ac:dyDescent="0.25">
      <c r="A413" s="86"/>
      <c r="B413" s="69"/>
      <c r="C413" s="82"/>
      <c r="D413" s="9" t="s">
        <v>391</v>
      </c>
      <c r="E413" s="67"/>
      <c r="F413" s="67"/>
      <c r="G413" s="67"/>
      <c r="H413" s="67"/>
      <c r="I413" s="10">
        <v>35.71</v>
      </c>
      <c r="J413" s="10">
        <f>I413</f>
        <v>35.71</v>
      </c>
      <c r="K413" s="10" t="s">
        <v>271</v>
      </c>
      <c r="L413" s="2">
        <f t="shared" si="24"/>
        <v>100</v>
      </c>
    </row>
    <row r="414" spans="1:24" ht="15" customHeight="1" x14ac:dyDescent="0.25">
      <c r="A414" s="85" t="e">
        <f>#REF!+1</f>
        <v>#REF!</v>
      </c>
      <c r="B414" s="68" t="s">
        <v>520</v>
      </c>
      <c r="C414" s="80" t="s">
        <v>521</v>
      </c>
      <c r="D414" s="9" t="s">
        <v>390</v>
      </c>
      <c r="E414" s="66" t="s">
        <v>519</v>
      </c>
      <c r="F414" s="66" t="s">
        <v>170</v>
      </c>
      <c r="G414" s="66" t="s">
        <v>176</v>
      </c>
      <c r="H414" s="66" t="s">
        <v>188</v>
      </c>
      <c r="I414" s="10">
        <v>12.71</v>
      </c>
      <c r="J414" s="10">
        <v>12.71</v>
      </c>
      <c r="K414" s="10">
        <v>15.25</v>
      </c>
    </row>
    <row r="415" spans="1:24" ht="40.5" customHeight="1" x14ac:dyDescent="0.25">
      <c r="A415" s="86"/>
      <c r="B415" s="69"/>
      <c r="C415" s="82"/>
      <c r="D415" s="9" t="s">
        <v>391</v>
      </c>
      <c r="E415" s="67"/>
      <c r="F415" s="67"/>
      <c r="G415" s="67"/>
      <c r="H415" s="67"/>
      <c r="I415" s="10">
        <v>13.01</v>
      </c>
      <c r="J415" s="10">
        <v>12.96</v>
      </c>
      <c r="K415" s="10">
        <v>15.55</v>
      </c>
      <c r="L415" s="2">
        <f t="shared" si="24"/>
        <v>102.36034618410699</v>
      </c>
    </row>
    <row r="416" spans="1:24" x14ac:dyDescent="0.25">
      <c r="A416" s="85" t="e">
        <f t="shared" ref="A416" si="25">A414+1</f>
        <v>#REF!</v>
      </c>
      <c r="B416" s="68">
        <v>43382</v>
      </c>
      <c r="C416" s="80" t="s">
        <v>529</v>
      </c>
      <c r="D416" s="9" t="s">
        <v>390</v>
      </c>
      <c r="E416" s="66" t="s">
        <v>213</v>
      </c>
      <c r="F416" s="66" t="s">
        <v>170</v>
      </c>
      <c r="G416" s="66" t="s">
        <v>171</v>
      </c>
      <c r="H416" s="66" t="s">
        <v>187</v>
      </c>
      <c r="I416" s="10">
        <v>6.33</v>
      </c>
      <c r="J416" s="10" t="s">
        <v>271</v>
      </c>
      <c r="K416" s="10" t="s">
        <v>271</v>
      </c>
    </row>
    <row r="417" spans="1:82" x14ac:dyDescent="0.25">
      <c r="A417" s="86"/>
      <c r="B417" s="69"/>
      <c r="C417" s="82"/>
      <c r="D417" s="9" t="s">
        <v>391</v>
      </c>
      <c r="E417" s="67"/>
      <c r="F417" s="67"/>
      <c r="G417" s="67"/>
      <c r="H417" s="67"/>
      <c r="I417" s="10">
        <v>6.33</v>
      </c>
      <c r="J417" s="10" t="s">
        <v>271</v>
      </c>
      <c r="K417" s="10" t="s">
        <v>274</v>
      </c>
      <c r="L417" s="2">
        <f t="shared" si="24"/>
        <v>100</v>
      </c>
    </row>
    <row r="418" spans="1:82" ht="24.75" customHeight="1" x14ac:dyDescent="0.25">
      <c r="A418" s="85" t="e">
        <f t="shared" ref="A418" si="26">A416+1</f>
        <v>#REF!</v>
      </c>
      <c r="B418" s="68" t="s">
        <v>524</v>
      </c>
      <c r="C418" s="80" t="s">
        <v>525</v>
      </c>
      <c r="D418" s="9" t="s">
        <v>390</v>
      </c>
      <c r="E418" s="66" t="str">
        <f>[1]ХВС!D355</f>
        <v>Федеральное казенное учреждение "Исправительная колония №2 УФСИН по г.СПб и ЛО"</v>
      </c>
      <c r="F418" s="66" t="s">
        <v>170</v>
      </c>
      <c r="G418" s="66" t="s">
        <v>178</v>
      </c>
      <c r="H418" s="66" t="s">
        <v>188</v>
      </c>
      <c r="I418" s="10">
        <v>3.8</v>
      </c>
      <c r="J418" s="10">
        <v>3.8</v>
      </c>
      <c r="K418" s="10">
        <v>4.5599999999999996</v>
      </c>
    </row>
    <row r="419" spans="1:82" ht="24" customHeight="1" x14ac:dyDescent="0.25">
      <c r="A419" s="86"/>
      <c r="B419" s="69"/>
      <c r="C419" s="82"/>
      <c r="D419" s="9" t="s">
        <v>391</v>
      </c>
      <c r="E419" s="67"/>
      <c r="F419" s="67"/>
      <c r="G419" s="67"/>
      <c r="H419" s="67"/>
      <c r="I419" s="10">
        <v>3.8</v>
      </c>
      <c r="J419" s="10">
        <v>3.8</v>
      </c>
      <c r="K419" s="10">
        <v>4.5599999999999996</v>
      </c>
      <c r="L419" s="2">
        <f t="shared" si="24"/>
        <v>100</v>
      </c>
    </row>
    <row r="420" spans="1:82" x14ac:dyDescent="0.25">
      <c r="A420" s="85" t="e">
        <f t="shared" ref="A420" si="27">A418+1</f>
        <v>#REF!</v>
      </c>
      <c r="B420" s="68" t="s">
        <v>409</v>
      </c>
      <c r="C420" s="80" t="s">
        <v>528</v>
      </c>
      <c r="D420" s="9" t="s">
        <v>390</v>
      </c>
      <c r="E420" s="66" t="s">
        <v>179</v>
      </c>
      <c r="F420" s="66" t="s">
        <v>170</v>
      </c>
      <c r="G420" s="66" t="s">
        <v>180</v>
      </c>
      <c r="H420" s="66" t="s">
        <v>188</v>
      </c>
      <c r="I420" s="10">
        <v>39.369999999999997</v>
      </c>
      <c r="J420" s="10">
        <v>39.369999999999997</v>
      </c>
      <c r="K420" s="10">
        <v>47.24</v>
      </c>
    </row>
    <row r="421" spans="1:82" x14ac:dyDescent="0.25">
      <c r="A421" s="86"/>
      <c r="B421" s="69"/>
      <c r="C421" s="82"/>
      <c r="D421" s="9" t="s">
        <v>391</v>
      </c>
      <c r="E421" s="67"/>
      <c r="F421" s="67"/>
      <c r="G421" s="67"/>
      <c r="H421" s="67"/>
      <c r="I421" s="10">
        <v>40.31</v>
      </c>
      <c r="J421" s="10">
        <v>40.159999999999997</v>
      </c>
      <c r="K421" s="10">
        <v>48.19</v>
      </c>
      <c r="L421" s="2">
        <f t="shared" si="24"/>
        <v>102.38760477520957</v>
      </c>
    </row>
    <row r="422" spans="1:82" ht="53.25" customHeight="1" x14ac:dyDescent="0.25">
      <c r="A422" s="85" t="e">
        <f t="shared" ref="A422" si="28">A420+1</f>
        <v>#REF!</v>
      </c>
      <c r="B422" s="68" t="s">
        <v>399</v>
      </c>
      <c r="C422" s="80" t="s">
        <v>613</v>
      </c>
      <c r="D422" s="9" t="s">
        <v>390</v>
      </c>
      <c r="E422" s="66" t="str">
        <f>[1]ХВС!D359</f>
        <v>ОАО "Ленинградские областные коммунальные системы" (филиал "Тосненский водоканал")</v>
      </c>
      <c r="F422" s="66" t="s">
        <v>170</v>
      </c>
      <c r="G422" s="66" t="s">
        <v>311</v>
      </c>
      <c r="H422" s="66" t="s">
        <v>188</v>
      </c>
      <c r="I422" s="10">
        <v>38.58</v>
      </c>
      <c r="J422" s="10">
        <v>37.32</v>
      </c>
      <c r="K422" s="10">
        <v>44.78</v>
      </c>
    </row>
    <row r="423" spans="1:82" ht="40.5" customHeight="1" x14ac:dyDescent="0.25">
      <c r="A423" s="86"/>
      <c r="B423" s="69"/>
      <c r="C423" s="82"/>
      <c r="D423" s="9" t="s">
        <v>391</v>
      </c>
      <c r="E423" s="67"/>
      <c r="F423" s="67"/>
      <c r="G423" s="67"/>
      <c r="H423" s="67"/>
      <c r="I423" s="10">
        <v>40.18</v>
      </c>
      <c r="J423" s="10">
        <v>38.07</v>
      </c>
      <c r="K423" s="10">
        <v>45.68</v>
      </c>
      <c r="L423" s="2">
        <f t="shared" ref="L423:L432" si="29">I423/I422*100</f>
        <v>104.14722654224988</v>
      </c>
    </row>
    <row r="424" spans="1:82" x14ac:dyDescent="0.25">
      <c r="A424" s="71" t="s">
        <v>269</v>
      </c>
      <c r="B424" s="72"/>
      <c r="C424" s="72"/>
      <c r="D424" s="72"/>
      <c r="E424" s="72"/>
      <c r="F424" s="72"/>
      <c r="G424" s="72"/>
      <c r="H424" s="72"/>
      <c r="I424" s="72"/>
      <c r="J424" s="72"/>
      <c r="K424" s="73"/>
      <c r="L424" s="13"/>
      <c r="M424" s="4"/>
      <c r="N424" s="4"/>
      <c r="O424" s="4"/>
      <c r="P424" s="4"/>
      <c r="Q424" s="4"/>
      <c r="R424" s="4"/>
      <c r="S424" s="4"/>
      <c r="T424" s="4"/>
      <c r="U424" s="4"/>
      <c r="V424" s="4"/>
      <c r="W424" s="4"/>
      <c r="X424" s="4"/>
    </row>
    <row r="425" spans="1:82" s="3" customFormat="1" x14ac:dyDescent="0.25">
      <c r="A425" s="74" t="e">
        <f>#REF!+1</f>
        <v>#REF!</v>
      </c>
      <c r="B425" s="68" t="s">
        <v>409</v>
      </c>
      <c r="C425" s="100" t="s">
        <v>600</v>
      </c>
      <c r="D425" s="9" t="s">
        <v>390</v>
      </c>
      <c r="E425" s="66" t="s">
        <v>182</v>
      </c>
      <c r="F425" s="139" t="s">
        <v>446</v>
      </c>
      <c r="G425" s="156"/>
      <c r="H425" s="66" t="s">
        <v>188</v>
      </c>
      <c r="I425" s="10">
        <v>46.37</v>
      </c>
      <c r="J425" s="10">
        <v>46.37</v>
      </c>
      <c r="K425" s="10">
        <f>J425*1.2</f>
        <v>55.643999999999998</v>
      </c>
      <c r="L425" s="26"/>
      <c r="M425" s="27"/>
      <c r="N425" s="27"/>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row>
    <row r="426" spans="1:82" s="3" customFormat="1" x14ac:dyDescent="0.25">
      <c r="A426" s="93"/>
      <c r="B426" s="69"/>
      <c r="C426" s="100"/>
      <c r="D426" s="9" t="s">
        <v>391</v>
      </c>
      <c r="E426" s="70"/>
      <c r="F426" s="140"/>
      <c r="G426" s="157"/>
      <c r="H426" s="67"/>
      <c r="I426" s="10">
        <v>47.48</v>
      </c>
      <c r="J426" s="10">
        <v>47.3</v>
      </c>
      <c r="K426" s="10">
        <f>J426*1.2</f>
        <v>56.76</v>
      </c>
      <c r="L426" s="26">
        <f t="shared" si="29"/>
        <v>102.39378908777226</v>
      </c>
      <c r="M426" s="27"/>
      <c r="N426" s="27"/>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row>
    <row r="427" spans="1:82" s="3" customFormat="1" ht="15" customHeight="1" x14ac:dyDescent="0.25">
      <c r="A427" s="93"/>
      <c r="B427" s="68" t="s">
        <v>409</v>
      </c>
      <c r="C427" s="100" t="s">
        <v>611</v>
      </c>
      <c r="D427" s="9" t="s">
        <v>390</v>
      </c>
      <c r="E427" s="70"/>
      <c r="F427" s="139" t="s">
        <v>447</v>
      </c>
      <c r="G427" s="89"/>
      <c r="H427" s="66" t="s">
        <v>188</v>
      </c>
      <c r="I427" s="10">
        <v>46.37</v>
      </c>
      <c r="J427" s="10" t="s">
        <v>274</v>
      </c>
      <c r="K427" s="10" t="s">
        <v>274</v>
      </c>
      <c r="L427" s="26"/>
      <c r="M427" s="27"/>
      <c r="N427" s="27"/>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row>
    <row r="428" spans="1:82" s="3" customFormat="1" x14ac:dyDescent="0.25">
      <c r="A428" s="93"/>
      <c r="B428" s="69"/>
      <c r="C428" s="100"/>
      <c r="D428" s="9" t="s">
        <v>391</v>
      </c>
      <c r="E428" s="70"/>
      <c r="F428" s="140"/>
      <c r="G428" s="90"/>
      <c r="H428" s="67"/>
      <c r="I428" s="10">
        <v>47.48</v>
      </c>
      <c r="J428" s="10" t="s">
        <v>274</v>
      </c>
      <c r="K428" s="10" t="s">
        <v>274</v>
      </c>
      <c r="L428" s="26"/>
      <c r="M428" s="27"/>
      <c r="N428" s="27"/>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row>
    <row r="429" spans="1:82" s="3" customFormat="1" x14ac:dyDescent="0.25">
      <c r="A429" s="93"/>
      <c r="B429" s="68" t="s">
        <v>409</v>
      </c>
      <c r="C429" s="100" t="s">
        <v>611</v>
      </c>
      <c r="D429" s="9" t="s">
        <v>390</v>
      </c>
      <c r="E429" s="70"/>
      <c r="F429" s="139" t="s">
        <v>448</v>
      </c>
      <c r="G429" s="156"/>
      <c r="H429" s="66" t="s">
        <v>188</v>
      </c>
      <c r="I429" s="10">
        <v>29.53</v>
      </c>
      <c r="J429" s="39" t="s">
        <v>274</v>
      </c>
      <c r="K429" s="39" t="s">
        <v>274</v>
      </c>
      <c r="L429" s="26"/>
      <c r="M429" s="27"/>
      <c r="N429" s="27"/>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row>
    <row r="430" spans="1:82" s="3" customFormat="1" x14ac:dyDescent="0.25">
      <c r="A430" s="93"/>
      <c r="B430" s="69"/>
      <c r="C430" s="100"/>
      <c r="D430" s="9" t="s">
        <v>391</v>
      </c>
      <c r="E430" s="70"/>
      <c r="F430" s="140"/>
      <c r="G430" s="157"/>
      <c r="H430" s="67"/>
      <c r="I430" s="10">
        <v>34.520000000000003</v>
      </c>
      <c r="J430" s="39" t="s">
        <v>274</v>
      </c>
      <c r="K430" s="39" t="s">
        <v>274</v>
      </c>
      <c r="L430" s="26">
        <f t="shared" si="29"/>
        <v>116.89806975956655</v>
      </c>
      <c r="M430" s="27"/>
      <c r="N430" s="27"/>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row>
    <row r="431" spans="1:82" s="3" customFormat="1" x14ac:dyDescent="0.25">
      <c r="A431" s="93"/>
      <c r="B431" s="91" t="s">
        <v>409</v>
      </c>
      <c r="C431" s="100" t="s">
        <v>601</v>
      </c>
      <c r="D431" s="9" t="s">
        <v>390</v>
      </c>
      <c r="E431" s="70"/>
      <c r="F431" s="139" t="s">
        <v>445</v>
      </c>
      <c r="G431" s="156"/>
      <c r="H431" s="66" t="s">
        <v>188</v>
      </c>
      <c r="I431" s="10">
        <v>53.03</v>
      </c>
      <c r="J431" s="10">
        <v>34.950000000000003</v>
      </c>
      <c r="K431" s="10">
        <f>J431*1.2</f>
        <v>41.940000000000005</v>
      </c>
      <c r="L431" s="26"/>
      <c r="M431" s="27"/>
      <c r="N431" s="27"/>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row>
    <row r="432" spans="1:82" s="3" customFormat="1" x14ac:dyDescent="0.25">
      <c r="A432" s="75"/>
      <c r="B432" s="91"/>
      <c r="C432" s="100"/>
      <c r="D432" s="9" t="s">
        <v>391</v>
      </c>
      <c r="E432" s="67"/>
      <c r="F432" s="140"/>
      <c r="G432" s="157"/>
      <c r="H432" s="67"/>
      <c r="I432" s="10">
        <v>54.11</v>
      </c>
      <c r="J432" s="10">
        <v>35.65</v>
      </c>
      <c r="K432" s="10">
        <f>J432*1.2</f>
        <v>42.779999999999994</v>
      </c>
      <c r="L432" s="26">
        <f t="shared" si="29"/>
        <v>102.03658306618894</v>
      </c>
      <c r="M432" s="27"/>
      <c r="N432" s="27"/>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row>
    <row r="433" spans="1:82" s="3" customFormat="1" x14ac:dyDescent="0.25">
      <c r="A433" s="40"/>
      <c r="B433" s="91" t="s">
        <v>399</v>
      </c>
      <c r="C433" s="100" t="s">
        <v>440</v>
      </c>
      <c r="D433" s="9" t="s">
        <v>390</v>
      </c>
      <c r="E433" s="83" t="s">
        <v>337</v>
      </c>
      <c r="F433" s="83" t="s">
        <v>21</v>
      </c>
      <c r="G433" s="83"/>
      <c r="H433" s="66" t="s">
        <v>188</v>
      </c>
      <c r="I433" s="10">
        <v>29.37</v>
      </c>
      <c r="J433" s="10">
        <v>13.09</v>
      </c>
      <c r="K433" s="10">
        <f>J433*1.2</f>
        <v>15.707999999999998</v>
      </c>
      <c r="L433" s="26"/>
      <c r="M433" s="27"/>
      <c r="N433" s="27"/>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row>
    <row r="434" spans="1:82" s="3" customFormat="1" x14ac:dyDescent="0.25">
      <c r="A434" s="40"/>
      <c r="B434" s="91"/>
      <c r="C434" s="100"/>
      <c r="D434" s="9" t="s">
        <v>391</v>
      </c>
      <c r="E434" s="83"/>
      <c r="F434" s="83"/>
      <c r="G434" s="83"/>
      <c r="H434" s="67"/>
      <c r="I434" s="10">
        <v>30.84</v>
      </c>
      <c r="J434" s="10">
        <v>13.35</v>
      </c>
      <c r="K434" s="10">
        <f t="shared" ref="K434:K456" si="30">J434*1.2</f>
        <v>16.02</v>
      </c>
      <c r="L434" s="26"/>
      <c r="M434" s="27"/>
      <c r="N434" s="27"/>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row>
    <row r="435" spans="1:82" s="3" customFormat="1" x14ac:dyDescent="0.25">
      <c r="A435" s="40"/>
      <c r="B435" s="91"/>
      <c r="C435" s="100"/>
      <c r="D435" s="9" t="s">
        <v>390</v>
      </c>
      <c r="E435" s="83"/>
      <c r="F435" s="83" t="s">
        <v>29</v>
      </c>
      <c r="G435" s="83" t="s">
        <v>312</v>
      </c>
      <c r="H435" s="66" t="s">
        <v>188</v>
      </c>
      <c r="I435" s="10">
        <v>38.18</v>
      </c>
      <c r="J435" s="10">
        <v>29.22</v>
      </c>
      <c r="K435" s="10">
        <f t="shared" si="30"/>
        <v>35.064</v>
      </c>
      <c r="L435" s="26"/>
      <c r="M435" s="27"/>
      <c r="N435" s="27"/>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row>
    <row r="436" spans="1:82" s="3" customFormat="1" x14ac:dyDescent="0.25">
      <c r="A436" s="40"/>
      <c r="B436" s="91"/>
      <c r="C436" s="100"/>
      <c r="D436" s="9" t="s">
        <v>391</v>
      </c>
      <c r="E436" s="83"/>
      <c r="F436" s="83"/>
      <c r="G436" s="83"/>
      <c r="H436" s="67"/>
      <c r="I436" s="10">
        <v>39.71</v>
      </c>
      <c r="J436" s="10">
        <v>29.8</v>
      </c>
      <c r="K436" s="10">
        <f t="shared" si="30"/>
        <v>35.76</v>
      </c>
      <c r="L436" s="26"/>
      <c r="M436" s="27"/>
      <c r="N436" s="27"/>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row>
    <row r="437" spans="1:82" s="3" customFormat="1" x14ac:dyDescent="0.25">
      <c r="A437" s="40"/>
      <c r="B437" s="91"/>
      <c r="C437" s="100"/>
      <c r="D437" s="9" t="s">
        <v>390</v>
      </c>
      <c r="E437" s="83"/>
      <c r="F437" s="83" t="s">
        <v>29</v>
      </c>
      <c r="G437" s="83" t="s">
        <v>346</v>
      </c>
      <c r="H437" s="66" t="s">
        <v>188</v>
      </c>
      <c r="I437" s="10">
        <v>6.84</v>
      </c>
      <c r="J437" s="10" t="s">
        <v>274</v>
      </c>
      <c r="K437" s="10" t="s">
        <v>274</v>
      </c>
      <c r="L437" s="26"/>
      <c r="M437" s="27"/>
      <c r="N437" s="27"/>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row>
    <row r="438" spans="1:82" s="3" customFormat="1" x14ac:dyDescent="0.25">
      <c r="A438" s="40"/>
      <c r="B438" s="91"/>
      <c r="C438" s="100"/>
      <c r="D438" s="9" t="s">
        <v>391</v>
      </c>
      <c r="E438" s="83"/>
      <c r="F438" s="83"/>
      <c r="G438" s="83"/>
      <c r="H438" s="67"/>
      <c r="I438" s="10">
        <v>7.31</v>
      </c>
      <c r="J438" s="10" t="s">
        <v>274</v>
      </c>
      <c r="K438" s="10" t="s">
        <v>274</v>
      </c>
      <c r="L438" s="26"/>
      <c r="M438" s="27"/>
      <c r="N438" s="27"/>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row>
    <row r="439" spans="1:82" s="3" customFormat="1" ht="22.5" customHeight="1" x14ac:dyDescent="0.25">
      <c r="A439" s="40"/>
      <c r="B439" s="91"/>
      <c r="C439" s="100"/>
      <c r="D439" s="9" t="s">
        <v>390</v>
      </c>
      <c r="E439" s="83"/>
      <c r="F439" s="83" t="s">
        <v>29</v>
      </c>
      <c r="G439" s="66" t="s">
        <v>214</v>
      </c>
      <c r="H439" s="66" t="s">
        <v>188</v>
      </c>
      <c r="I439" s="10">
        <v>19.260000000000002</v>
      </c>
      <c r="J439" s="10">
        <v>19.260000000000002</v>
      </c>
      <c r="K439" s="10">
        <f t="shared" si="30"/>
        <v>23.112000000000002</v>
      </c>
      <c r="L439" s="26"/>
      <c r="M439" s="27"/>
      <c r="N439" s="27"/>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row>
    <row r="440" spans="1:82" s="3" customFormat="1" ht="21" customHeight="1" x14ac:dyDescent="0.25">
      <c r="A440" s="40"/>
      <c r="B440" s="91"/>
      <c r="C440" s="100"/>
      <c r="D440" s="9" t="s">
        <v>391</v>
      </c>
      <c r="E440" s="83"/>
      <c r="F440" s="83"/>
      <c r="G440" s="67"/>
      <c r="H440" s="67"/>
      <c r="I440" s="10">
        <v>19.260000000000002</v>
      </c>
      <c r="J440" s="10">
        <v>19.260000000000002</v>
      </c>
      <c r="K440" s="10">
        <f t="shared" si="30"/>
        <v>23.112000000000002</v>
      </c>
      <c r="L440" s="26"/>
      <c r="M440" s="27"/>
      <c r="N440" s="27"/>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row>
    <row r="441" spans="1:82" s="3" customFormat="1" x14ac:dyDescent="0.25">
      <c r="A441" s="40"/>
      <c r="B441" s="91"/>
      <c r="C441" s="100"/>
      <c r="D441" s="9" t="s">
        <v>390</v>
      </c>
      <c r="E441" s="83"/>
      <c r="F441" s="83" t="s">
        <v>59</v>
      </c>
      <c r="G441" s="83"/>
      <c r="H441" s="66" t="s">
        <v>188</v>
      </c>
      <c r="I441" s="10">
        <v>21.65</v>
      </c>
      <c r="J441" s="10">
        <v>21.62</v>
      </c>
      <c r="K441" s="10">
        <f t="shared" si="30"/>
        <v>25.943999999999999</v>
      </c>
      <c r="L441" s="26"/>
      <c r="M441" s="27"/>
      <c r="N441" s="27"/>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row>
    <row r="442" spans="1:82" s="3" customFormat="1" x14ac:dyDescent="0.25">
      <c r="A442" s="40"/>
      <c r="B442" s="91"/>
      <c r="C442" s="100"/>
      <c r="D442" s="9" t="s">
        <v>391</v>
      </c>
      <c r="E442" s="83"/>
      <c r="F442" s="83"/>
      <c r="G442" s="83"/>
      <c r="H442" s="67"/>
      <c r="I442" s="10">
        <v>23.74</v>
      </c>
      <c r="J442" s="10">
        <v>22.05</v>
      </c>
      <c r="K442" s="10">
        <f t="shared" si="30"/>
        <v>26.46</v>
      </c>
      <c r="L442" s="26"/>
      <c r="M442" s="27"/>
      <c r="N442" s="27"/>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row>
    <row r="443" spans="1:82" s="3" customFormat="1" x14ac:dyDescent="0.25">
      <c r="A443" s="40"/>
      <c r="B443" s="91"/>
      <c r="C443" s="100"/>
      <c r="D443" s="9" t="s">
        <v>390</v>
      </c>
      <c r="E443" s="83"/>
      <c r="F443" s="83" t="s">
        <v>72</v>
      </c>
      <c r="G443" s="83"/>
      <c r="H443" s="66" t="s">
        <v>188</v>
      </c>
      <c r="I443" s="10">
        <v>22.15</v>
      </c>
      <c r="J443" s="10">
        <v>21.9</v>
      </c>
      <c r="K443" s="10">
        <f t="shared" si="30"/>
        <v>26.279999999999998</v>
      </c>
      <c r="L443" s="26"/>
      <c r="M443" s="27"/>
      <c r="N443" s="27"/>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row>
    <row r="444" spans="1:82" s="3" customFormat="1" x14ac:dyDescent="0.25">
      <c r="A444" s="40"/>
      <c r="B444" s="91"/>
      <c r="C444" s="100"/>
      <c r="D444" s="9" t="s">
        <v>391</v>
      </c>
      <c r="E444" s="83"/>
      <c r="F444" s="83"/>
      <c r="G444" s="83"/>
      <c r="H444" s="67"/>
      <c r="I444" s="10">
        <v>23.29</v>
      </c>
      <c r="J444" s="10">
        <v>22.34</v>
      </c>
      <c r="K444" s="10">
        <f t="shared" si="30"/>
        <v>26.808</v>
      </c>
      <c r="L444" s="26"/>
      <c r="M444" s="27"/>
      <c r="N444" s="27"/>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row>
    <row r="445" spans="1:82" s="3" customFormat="1" x14ac:dyDescent="0.25">
      <c r="A445" s="40"/>
      <c r="B445" s="91"/>
      <c r="C445" s="100"/>
      <c r="D445" s="9" t="s">
        <v>390</v>
      </c>
      <c r="E445" s="83"/>
      <c r="F445" s="83" t="s">
        <v>83</v>
      </c>
      <c r="G445" s="83"/>
      <c r="H445" s="66" t="s">
        <v>188</v>
      </c>
      <c r="I445" s="10">
        <v>17.18</v>
      </c>
      <c r="J445" s="10">
        <v>15.67</v>
      </c>
      <c r="K445" s="10">
        <f t="shared" si="30"/>
        <v>18.803999999999998</v>
      </c>
      <c r="L445" s="26"/>
      <c r="M445" s="27"/>
      <c r="N445" s="27"/>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row>
    <row r="446" spans="1:82" s="3" customFormat="1" x14ac:dyDescent="0.25">
      <c r="A446" s="40"/>
      <c r="B446" s="91"/>
      <c r="C446" s="100"/>
      <c r="D446" s="9" t="s">
        <v>391</v>
      </c>
      <c r="E446" s="83"/>
      <c r="F446" s="83"/>
      <c r="G446" s="83"/>
      <c r="H446" s="67"/>
      <c r="I446" s="10">
        <v>18.53</v>
      </c>
      <c r="J446" s="10">
        <v>15.98</v>
      </c>
      <c r="K446" s="10">
        <f t="shared" si="30"/>
        <v>19.175999999999998</v>
      </c>
      <c r="L446" s="26"/>
      <c r="M446" s="27"/>
      <c r="N446" s="27"/>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row>
    <row r="447" spans="1:82" s="3" customFormat="1" x14ac:dyDescent="0.25">
      <c r="A447" s="40"/>
      <c r="B447" s="91"/>
      <c r="C447" s="100"/>
      <c r="D447" s="9" t="s">
        <v>390</v>
      </c>
      <c r="E447" s="83"/>
      <c r="F447" s="83" t="s">
        <v>103</v>
      </c>
      <c r="G447" s="83"/>
      <c r="H447" s="66" t="s">
        <v>188</v>
      </c>
      <c r="I447" s="10">
        <v>16.350000000000001</v>
      </c>
      <c r="J447" s="10">
        <v>16.21</v>
      </c>
      <c r="K447" s="10">
        <f t="shared" si="30"/>
        <v>19.452000000000002</v>
      </c>
      <c r="L447" s="26"/>
      <c r="M447" s="27"/>
      <c r="N447" s="27"/>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row>
    <row r="448" spans="1:82" s="3" customFormat="1" x14ac:dyDescent="0.25">
      <c r="A448" s="40"/>
      <c r="B448" s="91"/>
      <c r="C448" s="100"/>
      <c r="D448" s="9" t="s">
        <v>391</v>
      </c>
      <c r="E448" s="83"/>
      <c r="F448" s="83"/>
      <c r="G448" s="83"/>
      <c r="H448" s="67"/>
      <c r="I448" s="10">
        <v>17.260000000000002</v>
      </c>
      <c r="J448" s="10">
        <v>16.53</v>
      </c>
      <c r="K448" s="10">
        <f t="shared" si="30"/>
        <v>19.836000000000002</v>
      </c>
      <c r="L448" s="26"/>
      <c r="M448" s="27"/>
      <c r="N448" s="27"/>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row>
    <row r="449" spans="1:82" s="3" customFormat="1" x14ac:dyDescent="0.25">
      <c r="A449" s="40"/>
      <c r="B449" s="91"/>
      <c r="C449" s="100"/>
      <c r="D449" s="9" t="s">
        <v>390</v>
      </c>
      <c r="E449" s="83"/>
      <c r="F449" s="83" t="s">
        <v>119</v>
      </c>
      <c r="G449" s="83"/>
      <c r="H449" s="66" t="s">
        <v>188</v>
      </c>
      <c r="I449" s="10">
        <v>21.41</v>
      </c>
      <c r="J449" s="10">
        <v>21.38</v>
      </c>
      <c r="K449" s="10">
        <f t="shared" si="30"/>
        <v>25.655999999999999</v>
      </c>
      <c r="L449" s="26"/>
      <c r="M449" s="27"/>
      <c r="N449" s="27"/>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row>
    <row r="450" spans="1:82" s="3" customFormat="1" x14ac:dyDescent="0.25">
      <c r="A450" s="40"/>
      <c r="B450" s="91"/>
      <c r="C450" s="100"/>
      <c r="D450" s="9" t="s">
        <v>391</v>
      </c>
      <c r="E450" s="83"/>
      <c r="F450" s="83"/>
      <c r="G450" s="83"/>
      <c r="H450" s="67"/>
      <c r="I450" s="10">
        <v>22.89</v>
      </c>
      <c r="J450" s="10">
        <v>21.81</v>
      </c>
      <c r="K450" s="10">
        <f t="shared" si="30"/>
        <v>26.171999999999997</v>
      </c>
      <c r="L450" s="26"/>
      <c r="M450" s="27"/>
      <c r="N450" s="27"/>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row>
    <row r="451" spans="1:82" s="3" customFormat="1" x14ac:dyDescent="0.25">
      <c r="A451" s="40"/>
      <c r="B451" s="91"/>
      <c r="C451" s="100"/>
      <c r="D451" s="9" t="s">
        <v>390</v>
      </c>
      <c r="E451" s="83"/>
      <c r="F451" s="83" t="s">
        <v>133</v>
      </c>
      <c r="G451" s="83"/>
      <c r="H451" s="66" t="s">
        <v>188</v>
      </c>
      <c r="I451" s="10">
        <v>27.88</v>
      </c>
      <c r="J451" s="10">
        <v>26.31</v>
      </c>
      <c r="K451" s="10">
        <f t="shared" si="30"/>
        <v>31.571999999999996</v>
      </c>
      <c r="L451" s="26"/>
      <c r="M451" s="27"/>
      <c r="N451" s="27"/>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row>
    <row r="452" spans="1:82" s="3" customFormat="1" x14ac:dyDescent="0.25">
      <c r="A452" s="40"/>
      <c r="B452" s="91"/>
      <c r="C452" s="100"/>
      <c r="D452" s="9" t="s">
        <v>391</v>
      </c>
      <c r="E452" s="83"/>
      <c r="F452" s="83"/>
      <c r="G452" s="83"/>
      <c r="H452" s="67"/>
      <c r="I452" s="10">
        <v>31.79</v>
      </c>
      <c r="J452" s="10">
        <v>26.84</v>
      </c>
      <c r="K452" s="10">
        <f t="shared" si="30"/>
        <v>32.207999999999998</v>
      </c>
      <c r="L452" s="26"/>
      <c r="M452" s="27"/>
      <c r="N452" s="27"/>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row>
    <row r="453" spans="1:82" s="3" customFormat="1" x14ac:dyDescent="0.25">
      <c r="A453" s="40"/>
      <c r="B453" s="91"/>
      <c r="C453" s="100"/>
      <c r="D453" s="9" t="s">
        <v>390</v>
      </c>
      <c r="E453" s="83"/>
      <c r="F453" s="83" t="s">
        <v>170</v>
      </c>
      <c r="G453" s="83"/>
      <c r="H453" s="66" t="s">
        <v>188</v>
      </c>
      <c r="I453" s="10">
        <v>18.47</v>
      </c>
      <c r="J453" s="10">
        <v>18.47</v>
      </c>
      <c r="K453" s="10">
        <f t="shared" si="30"/>
        <v>22.163999999999998</v>
      </c>
      <c r="L453" s="26"/>
      <c r="M453" s="27"/>
      <c r="N453" s="27"/>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row>
    <row r="454" spans="1:82" s="3" customFormat="1" x14ac:dyDescent="0.25">
      <c r="A454" s="40"/>
      <c r="B454" s="91"/>
      <c r="C454" s="100"/>
      <c r="D454" s="9" t="s">
        <v>391</v>
      </c>
      <c r="E454" s="83"/>
      <c r="F454" s="83"/>
      <c r="G454" s="83"/>
      <c r="H454" s="67"/>
      <c r="I454" s="10">
        <v>19.71</v>
      </c>
      <c r="J454" s="10">
        <v>18.84</v>
      </c>
      <c r="K454" s="10">
        <f t="shared" si="30"/>
        <v>22.608000000000001</v>
      </c>
      <c r="L454" s="26"/>
      <c r="M454" s="27"/>
      <c r="N454" s="27"/>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row>
    <row r="455" spans="1:82" s="3" customFormat="1" x14ac:dyDescent="0.25">
      <c r="A455" s="40"/>
      <c r="B455" s="91"/>
      <c r="C455" s="100"/>
      <c r="D455" s="9" t="s">
        <v>390</v>
      </c>
      <c r="E455" s="83"/>
      <c r="F455" s="83" t="s">
        <v>130</v>
      </c>
      <c r="G455" s="83"/>
      <c r="H455" s="66" t="s">
        <v>188</v>
      </c>
      <c r="I455" s="10">
        <v>18.54</v>
      </c>
      <c r="J455" s="10">
        <v>18.54</v>
      </c>
      <c r="K455" s="10">
        <f t="shared" si="30"/>
        <v>22.247999999999998</v>
      </c>
      <c r="L455" s="26"/>
      <c r="M455" s="27"/>
      <c r="N455" s="27"/>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row>
    <row r="456" spans="1:82" s="3" customFormat="1" x14ac:dyDescent="0.25">
      <c r="A456" s="40"/>
      <c r="B456" s="91"/>
      <c r="C456" s="100"/>
      <c r="D456" s="9" t="s">
        <v>391</v>
      </c>
      <c r="E456" s="83"/>
      <c r="F456" s="83"/>
      <c r="G456" s="83"/>
      <c r="H456" s="67"/>
      <c r="I456" s="10">
        <v>19.53</v>
      </c>
      <c r="J456" s="10">
        <v>18.91</v>
      </c>
      <c r="K456" s="10">
        <f t="shared" si="30"/>
        <v>22.692</v>
      </c>
      <c r="L456" s="26"/>
      <c r="M456" s="27"/>
      <c r="N456" s="27"/>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row>
    <row r="457" spans="1:82" x14ac:dyDescent="0.25">
      <c r="A457" s="41"/>
      <c r="B457" s="42" t="s">
        <v>184</v>
      </c>
      <c r="C457" s="20" t="s">
        <v>185</v>
      </c>
      <c r="D457" s="4"/>
      <c r="E457" s="43"/>
      <c r="F457" s="23"/>
      <c r="G457" s="43"/>
      <c r="H457" s="23"/>
      <c r="I457" s="44"/>
      <c r="J457" s="44"/>
      <c r="K457" s="45"/>
      <c r="L457" s="4"/>
      <c r="M457" s="4"/>
      <c r="N457" s="4"/>
      <c r="O457" s="4"/>
      <c r="P457" s="13"/>
      <c r="Q457" s="4"/>
      <c r="R457" s="4"/>
      <c r="S457" s="4"/>
      <c r="T457" s="4"/>
      <c r="U457" s="4"/>
      <c r="V457" s="4"/>
      <c r="W457" s="4"/>
      <c r="X457" s="4"/>
    </row>
    <row r="458" spans="1:82" s="3" customFormat="1" x14ac:dyDescent="0.25">
      <c r="A458" s="40"/>
      <c r="B458" s="42"/>
      <c r="C458" s="20"/>
      <c r="D458" s="27"/>
      <c r="E458" s="27"/>
      <c r="F458" s="27"/>
      <c r="G458" s="27"/>
      <c r="H458" s="27"/>
      <c r="I458" s="46"/>
      <c r="J458" s="46"/>
      <c r="K458" s="46"/>
      <c r="L458" s="26"/>
      <c r="M458" s="27"/>
      <c r="N458" s="27"/>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row>
    <row r="459" spans="1:82" s="3" customFormat="1" x14ac:dyDescent="0.25">
      <c r="A459" s="40"/>
      <c r="B459" s="4"/>
      <c r="C459" s="27"/>
      <c r="D459" s="27"/>
      <c r="E459" s="27"/>
      <c r="F459" s="27"/>
      <c r="G459" s="27"/>
      <c r="H459" s="27"/>
      <c r="I459" s="46"/>
      <c r="J459" s="46"/>
      <c r="K459" s="46"/>
      <c r="L459" s="26"/>
      <c r="M459" s="27"/>
      <c r="N459" s="27"/>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row>
    <row r="460" spans="1:82" s="3" customFormat="1" x14ac:dyDescent="0.25">
      <c r="A460" s="40"/>
      <c r="B460" s="4"/>
      <c r="C460" s="27"/>
      <c r="D460" s="27"/>
      <c r="E460" s="27"/>
      <c r="F460" s="27"/>
      <c r="G460" s="27"/>
      <c r="H460" s="27"/>
      <c r="I460" s="46"/>
      <c r="J460" s="46"/>
      <c r="K460" s="46"/>
      <c r="L460" s="26"/>
      <c r="M460" s="27"/>
      <c r="N460" s="27"/>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row>
    <row r="461" spans="1:82" s="3" customFormat="1" x14ac:dyDescent="0.25">
      <c r="A461" s="40"/>
      <c r="B461" s="4"/>
      <c r="C461" s="27"/>
      <c r="D461" s="27"/>
      <c r="E461" s="27"/>
      <c r="F461" s="27"/>
      <c r="G461" s="27"/>
      <c r="H461" s="27"/>
      <c r="I461" s="46"/>
      <c r="J461" s="46"/>
      <c r="K461" s="46"/>
      <c r="L461" s="26"/>
      <c r="M461" s="27"/>
      <c r="N461" s="27"/>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row>
    <row r="462" spans="1:82" s="3" customFormat="1" x14ac:dyDescent="0.25">
      <c r="A462" s="40"/>
      <c r="B462" s="4"/>
      <c r="C462" s="27"/>
      <c r="D462" s="27"/>
      <c r="E462" s="27"/>
      <c r="F462" s="27"/>
      <c r="G462" s="27"/>
      <c r="H462" s="27"/>
      <c r="I462" s="46"/>
      <c r="J462" s="46"/>
      <c r="K462" s="46"/>
      <c r="L462" s="26"/>
      <c r="M462" s="27"/>
      <c r="N462" s="27"/>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row>
    <row r="463" spans="1:82" s="3" customFormat="1" x14ac:dyDescent="0.25">
      <c r="A463" s="40"/>
      <c r="B463" s="4"/>
      <c r="C463" s="27"/>
      <c r="D463" s="27"/>
      <c r="E463" s="27"/>
      <c r="F463" s="27"/>
      <c r="G463" s="27"/>
      <c r="H463" s="27"/>
      <c r="I463" s="46"/>
      <c r="J463" s="46"/>
      <c r="K463" s="46"/>
      <c r="L463" s="26"/>
      <c r="M463" s="27"/>
      <c r="N463" s="27"/>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row>
    <row r="464" spans="1:82" s="3" customFormat="1" x14ac:dyDescent="0.25">
      <c r="A464" s="40"/>
      <c r="B464" s="4"/>
      <c r="C464" s="27"/>
      <c r="D464" s="27"/>
      <c r="E464" s="27"/>
      <c r="F464" s="27"/>
      <c r="G464" s="27"/>
      <c r="H464" s="27"/>
      <c r="I464" s="46"/>
      <c r="J464" s="46"/>
      <c r="K464" s="46"/>
      <c r="L464" s="26"/>
      <c r="M464" s="27"/>
      <c r="N464" s="27"/>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row>
    <row r="465" spans="1:82" s="3" customFormat="1" x14ac:dyDescent="0.25">
      <c r="A465" s="40"/>
      <c r="B465" s="4"/>
      <c r="C465" s="27"/>
      <c r="D465" s="27"/>
      <c r="E465" s="27"/>
      <c r="F465" s="27"/>
      <c r="G465" s="27"/>
      <c r="H465" s="27"/>
      <c r="I465" s="46"/>
      <c r="J465" s="46"/>
      <c r="K465" s="46"/>
      <c r="L465" s="26"/>
      <c r="M465" s="27"/>
      <c r="N465" s="27"/>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row>
    <row r="466" spans="1:82" s="3" customFormat="1" x14ac:dyDescent="0.25">
      <c r="A466" s="40"/>
      <c r="B466" s="4"/>
      <c r="C466" s="27"/>
      <c r="D466" s="27"/>
      <c r="E466" s="27"/>
      <c r="F466" s="27"/>
      <c r="G466" s="27"/>
      <c r="H466" s="27"/>
      <c r="I466" s="46"/>
      <c r="J466" s="46"/>
      <c r="K466" s="46"/>
      <c r="L466" s="26"/>
      <c r="M466" s="27"/>
      <c r="N466" s="27"/>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row>
    <row r="467" spans="1:82" s="3" customFormat="1" x14ac:dyDescent="0.25">
      <c r="A467" s="40"/>
      <c r="B467" s="4"/>
      <c r="C467" s="27"/>
      <c r="D467" s="27"/>
      <c r="E467" s="27"/>
      <c r="F467" s="27"/>
      <c r="G467" s="27"/>
      <c r="H467" s="27"/>
      <c r="I467" s="46"/>
      <c r="J467" s="46"/>
      <c r="K467" s="46"/>
      <c r="L467" s="26"/>
      <c r="M467" s="27"/>
      <c r="N467" s="27"/>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row>
    <row r="468" spans="1:82" s="3" customFormat="1" x14ac:dyDescent="0.25">
      <c r="A468" s="40"/>
      <c r="B468" s="4"/>
      <c r="C468" s="27"/>
      <c r="D468" s="27"/>
      <c r="E468" s="27"/>
      <c r="F468" s="27"/>
      <c r="G468" s="27"/>
      <c r="H468" s="27"/>
      <c r="I468" s="46"/>
      <c r="J468" s="46"/>
      <c r="K468" s="46"/>
      <c r="L468" s="26"/>
      <c r="M468" s="27"/>
      <c r="N468" s="27"/>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row>
    <row r="469" spans="1:82" s="3" customFormat="1" x14ac:dyDescent="0.25">
      <c r="A469" s="40"/>
      <c r="B469" s="4"/>
      <c r="C469" s="27"/>
      <c r="D469" s="27"/>
      <c r="E469" s="27"/>
      <c r="F469" s="27"/>
      <c r="G469" s="27"/>
      <c r="H469" s="27"/>
      <c r="I469" s="46"/>
      <c r="J469" s="46"/>
      <c r="K469" s="46"/>
      <c r="L469" s="26"/>
      <c r="M469" s="27"/>
      <c r="N469" s="27"/>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row>
    <row r="470" spans="1:82" s="3" customFormat="1" x14ac:dyDescent="0.25">
      <c r="A470" s="40"/>
      <c r="B470" s="4"/>
      <c r="C470" s="27"/>
      <c r="D470" s="27"/>
      <c r="E470" s="27"/>
      <c r="F470" s="27"/>
      <c r="G470" s="27"/>
      <c r="H470" s="27"/>
      <c r="I470" s="46"/>
      <c r="J470" s="46"/>
      <c r="K470" s="46"/>
      <c r="L470" s="26"/>
      <c r="M470" s="27"/>
      <c r="N470" s="27"/>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row>
    <row r="471" spans="1:82" s="3" customFormat="1" x14ac:dyDescent="0.25">
      <c r="A471" s="40"/>
      <c r="B471" s="4"/>
      <c r="C471" s="27"/>
      <c r="D471" s="27"/>
      <c r="E471" s="27"/>
      <c r="F471" s="27"/>
      <c r="G471" s="27"/>
      <c r="H471" s="27"/>
      <c r="I471" s="46"/>
      <c r="J471" s="46"/>
      <c r="K471" s="46"/>
      <c r="L471" s="26"/>
      <c r="M471" s="27"/>
      <c r="N471" s="27"/>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row>
    <row r="472" spans="1:82" s="3" customFormat="1" x14ac:dyDescent="0.25">
      <c r="A472" s="40"/>
      <c r="B472" s="4"/>
      <c r="C472" s="27"/>
      <c r="D472" s="27"/>
      <c r="E472" s="27"/>
      <c r="F472" s="27"/>
      <c r="G472" s="27"/>
      <c r="H472" s="27"/>
      <c r="I472" s="46"/>
      <c r="J472" s="46"/>
      <c r="K472" s="46"/>
      <c r="L472" s="26"/>
      <c r="M472" s="27"/>
      <c r="N472" s="27"/>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row>
    <row r="473" spans="1:82" s="3" customFormat="1" x14ac:dyDescent="0.25">
      <c r="A473" s="40"/>
      <c r="B473" s="4"/>
      <c r="C473" s="27"/>
      <c r="D473" s="27"/>
      <c r="E473" s="27"/>
      <c r="F473" s="27"/>
      <c r="G473" s="27"/>
      <c r="H473" s="27"/>
      <c r="I473" s="46"/>
      <c r="J473" s="46"/>
      <c r="K473" s="46"/>
      <c r="L473" s="26"/>
      <c r="M473" s="27"/>
      <c r="N473" s="27"/>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row>
    <row r="474" spans="1:82" s="3" customFormat="1" x14ac:dyDescent="0.25">
      <c r="A474" s="40"/>
      <c r="B474" s="4"/>
      <c r="C474" s="27"/>
      <c r="D474" s="27"/>
      <c r="E474" s="27"/>
      <c r="F474" s="27"/>
      <c r="G474" s="27"/>
      <c r="H474" s="27"/>
      <c r="I474" s="46"/>
      <c r="J474" s="46"/>
      <c r="K474" s="46"/>
      <c r="L474" s="26"/>
      <c r="M474" s="27"/>
      <c r="N474" s="27"/>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row>
    <row r="475" spans="1:82" s="3" customFormat="1" x14ac:dyDescent="0.25">
      <c r="A475" s="40"/>
      <c r="B475" s="4"/>
      <c r="C475" s="27"/>
      <c r="D475" s="27"/>
      <c r="E475" s="27"/>
      <c r="F475" s="27"/>
      <c r="G475" s="27"/>
      <c r="H475" s="27"/>
      <c r="I475" s="46"/>
      <c r="J475" s="46"/>
      <c r="K475" s="46"/>
      <c r="L475" s="26"/>
      <c r="M475" s="27"/>
      <c r="N475" s="27"/>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row>
    <row r="476" spans="1:82" s="3" customFormat="1" x14ac:dyDescent="0.25">
      <c r="A476" s="40"/>
      <c r="B476" s="4"/>
      <c r="C476" s="27"/>
      <c r="D476" s="27"/>
      <c r="E476" s="27"/>
      <c r="F476" s="27"/>
      <c r="G476" s="27"/>
      <c r="H476" s="27"/>
      <c r="I476" s="46"/>
      <c r="J476" s="46"/>
      <c r="K476" s="46"/>
      <c r="L476" s="26"/>
      <c r="M476" s="27"/>
      <c r="N476" s="27"/>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row>
    <row r="477" spans="1:82" s="3" customFormat="1" x14ac:dyDescent="0.25">
      <c r="A477" s="40"/>
      <c r="B477" s="4"/>
      <c r="C477" s="27"/>
      <c r="D477" s="27"/>
      <c r="E477" s="27"/>
      <c r="F477" s="27"/>
      <c r="G477" s="27"/>
      <c r="H477" s="27"/>
      <c r="I477" s="46"/>
      <c r="J477" s="46"/>
      <c r="K477" s="46"/>
      <c r="L477" s="26"/>
      <c r="M477" s="27"/>
      <c r="N477" s="27"/>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row>
    <row r="478" spans="1:82" s="3" customFormat="1" x14ac:dyDescent="0.25">
      <c r="A478" s="40"/>
      <c r="B478" s="4"/>
      <c r="C478" s="27"/>
      <c r="D478" s="27"/>
      <c r="E478" s="27"/>
      <c r="F478" s="27"/>
      <c r="G478" s="27"/>
      <c r="H478" s="27"/>
      <c r="I478" s="46"/>
      <c r="J478" s="46"/>
      <c r="K478" s="46"/>
      <c r="L478" s="26"/>
      <c r="M478" s="27"/>
      <c r="N478" s="27"/>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row>
    <row r="479" spans="1:82" s="3" customFormat="1" x14ac:dyDescent="0.25">
      <c r="A479" s="40"/>
      <c r="B479" s="4"/>
      <c r="C479" s="27"/>
      <c r="D479" s="27"/>
      <c r="E479" s="27"/>
      <c r="F479" s="27"/>
      <c r="G479" s="27"/>
      <c r="H479" s="27"/>
      <c r="I479" s="46"/>
      <c r="J479" s="46"/>
      <c r="K479" s="46"/>
      <c r="L479" s="26"/>
      <c r="M479" s="27"/>
      <c r="N479" s="27"/>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row>
    <row r="480" spans="1:82" s="3" customFormat="1" x14ac:dyDescent="0.25">
      <c r="A480" s="40"/>
      <c r="B480" s="4"/>
      <c r="C480" s="27"/>
      <c r="D480" s="27"/>
      <c r="E480" s="27"/>
      <c r="F480" s="27"/>
      <c r="G480" s="27"/>
      <c r="H480" s="27"/>
      <c r="I480" s="46"/>
      <c r="J480" s="46"/>
      <c r="K480" s="46"/>
      <c r="L480" s="26"/>
      <c r="M480" s="27"/>
      <c r="N480" s="27"/>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row>
    <row r="481" spans="1:82" s="3" customFormat="1" x14ac:dyDescent="0.25">
      <c r="A481" s="40"/>
      <c r="B481" s="4"/>
      <c r="C481" s="27"/>
      <c r="D481" s="27"/>
      <c r="E481" s="27"/>
      <c r="F481" s="27"/>
      <c r="G481" s="27"/>
      <c r="H481" s="27"/>
      <c r="I481" s="46"/>
      <c r="J481" s="46"/>
      <c r="K481" s="46"/>
      <c r="L481" s="26"/>
      <c r="M481" s="27"/>
      <c r="N481" s="27"/>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row>
    <row r="482" spans="1:82" s="3" customFormat="1" x14ac:dyDescent="0.25">
      <c r="A482" s="40"/>
      <c r="B482" s="4"/>
      <c r="C482" s="27"/>
      <c r="D482" s="27"/>
      <c r="E482" s="27"/>
      <c r="F482" s="27"/>
      <c r="G482" s="27"/>
      <c r="H482" s="27"/>
      <c r="I482" s="46"/>
      <c r="J482" s="46"/>
      <c r="K482" s="46"/>
      <c r="L482" s="26"/>
      <c r="M482" s="27"/>
      <c r="N482" s="27"/>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row>
    <row r="483" spans="1:82" s="3" customFormat="1" x14ac:dyDescent="0.25">
      <c r="A483" s="40"/>
      <c r="B483" s="4"/>
      <c r="C483" s="27"/>
      <c r="D483" s="27"/>
      <c r="E483" s="27"/>
      <c r="F483" s="27"/>
      <c r="G483" s="27"/>
      <c r="H483" s="27"/>
      <c r="I483" s="46"/>
      <c r="J483" s="46"/>
      <c r="K483" s="46"/>
      <c r="L483" s="26"/>
      <c r="M483" s="27"/>
      <c r="N483" s="27"/>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row>
    <row r="484" spans="1:82" s="3" customFormat="1" x14ac:dyDescent="0.25">
      <c r="A484" s="40"/>
      <c r="B484" s="4"/>
      <c r="C484" s="27"/>
      <c r="D484" s="27"/>
      <c r="E484" s="27"/>
      <c r="F484" s="27"/>
      <c r="G484" s="27"/>
      <c r="H484" s="27"/>
      <c r="I484" s="46"/>
      <c r="J484" s="46"/>
      <c r="K484" s="46"/>
      <c r="L484" s="26"/>
      <c r="M484" s="27"/>
      <c r="N484" s="27"/>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row>
    <row r="485" spans="1:82" s="3" customFormat="1" x14ac:dyDescent="0.25">
      <c r="A485" s="40"/>
      <c r="B485" s="4"/>
      <c r="C485" s="27"/>
      <c r="D485" s="27"/>
      <c r="E485" s="27"/>
      <c r="F485" s="27"/>
      <c r="G485" s="27"/>
      <c r="H485" s="27"/>
      <c r="I485" s="46"/>
      <c r="J485" s="46"/>
      <c r="K485" s="46"/>
      <c r="L485" s="26"/>
      <c r="M485" s="27"/>
      <c r="N485" s="27"/>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row>
    <row r="486" spans="1:82" s="3" customFormat="1" x14ac:dyDescent="0.25">
      <c r="A486" s="40"/>
      <c r="B486" s="4"/>
      <c r="C486" s="27"/>
      <c r="D486" s="27"/>
      <c r="E486" s="27"/>
      <c r="F486" s="27"/>
      <c r="G486" s="27"/>
      <c r="H486" s="27"/>
      <c r="I486" s="46"/>
      <c r="J486" s="46"/>
      <c r="K486" s="46"/>
      <c r="L486" s="26"/>
      <c r="M486" s="27"/>
      <c r="N486" s="27"/>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row>
    <row r="487" spans="1:82" s="3" customFormat="1" x14ac:dyDescent="0.25">
      <c r="A487" s="40"/>
      <c r="B487" s="4"/>
      <c r="C487" s="27"/>
      <c r="D487" s="27"/>
      <c r="E487" s="27"/>
      <c r="F487" s="27"/>
      <c r="G487" s="27"/>
      <c r="H487" s="27"/>
      <c r="I487" s="46"/>
      <c r="J487" s="46"/>
      <c r="K487" s="46"/>
      <c r="L487" s="26"/>
      <c r="M487" s="27"/>
      <c r="N487" s="27"/>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row>
    <row r="488" spans="1:82" s="3" customFormat="1" x14ac:dyDescent="0.25">
      <c r="A488" s="40"/>
      <c r="B488" s="4"/>
      <c r="C488" s="27"/>
      <c r="D488" s="27"/>
      <c r="E488" s="27"/>
      <c r="F488" s="27"/>
      <c r="G488" s="27"/>
      <c r="H488" s="27"/>
      <c r="I488" s="46"/>
      <c r="J488" s="46"/>
      <c r="K488" s="46"/>
      <c r="L488" s="26"/>
      <c r="M488" s="27"/>
      <c r="N488" s="27"/>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row>
    <row r="489" spans="1:82" s="3" customFormat="1" x14ac:dyDescent="0.25">
      <c r="A489" s="40"/>
      <c r="B489" s="4"/>
      <c r="C489" s="27"/>
      <c r="D489" s="27"/>
      <c r="E489" s="27"/>
      <c r="F489" s="27"/>
      <c r="G489" s="27"/>
      <c r="H489" s="27"/>
      <c r="I489" s="46"/>
      <c r="J489" s="46"/>
      <c r="K489" s="46"/>
      <c r="L489" s="26"/>
      <c r="M489" s="27"/>
      <c r="N489" s="27"/>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row>
    <row r="490" spans="1:82" s="3" customFormat="1" x14ac:dyDescent="0.25">
      <c r="A490" s="40"/>
      <c r="B490" s="4"/>
      <c r="C490" s="27"/>
      <c r="D490" s="27"/>
      <c r="E490" s="27"/>
      <c r="F490" s="27"/>
      <c r="G490" s="27"/>
      <c r="H490" s="27"/>
      <c r="I490" s="46"/>
      <c r="J490" s="46"/>
      <c r="K490" s="46"/>
      <c r="L490" s="26"/>
      <c r="M490" s="27"/>
      <c r="N490" s="27"/>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row>
    <row r="491" spans="1:82" s="3" customFormat="1" x14ac:dyDescent="0.25">
      <c r="A491" s="40"/>
      <c r="B491" s="4"/>
      <c r="C491" s="27"/>
      <c r="D491" s="27"/>
      <c r="E491" s="27"/>
      <c r="F491" s="27"/>
      <c r="G491" s="27"/>
      <c r="H491" s="27"/>
      <c r="I491" s="46"/>
      <c r="J491" s="46"/>
      <c r="K491" s="46"/>
      <c r="L491" s="26"/>
      <c r="M491" s="27"/>
      <c r="N491" s="27"/>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row>
    <row r="492" spans="1:82" s="3" customFormat="1" x14ac:dyDescent="0.25">
      <c r="A492" s="40"/>
      <c r="B492" s="4"/>
      <c r="C492" s="27"/>
      <c r="D492" s="27"/>
      <c r="E492" s="27"/>
      <c r="F492" s="27"/>
      <c r="G492" s="27"/>
      <c r="H492" s="27"/>
      <c r="I492" s="46"/>
      <c r="J492" s="46"/>
      <c r="K492" s="46"/>
      <c r="L492" s="26"/>
      <c r="M492" s="27"/>
      <c r="N492" s="27"/>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row>
    <row r="493" spans="1:82" s="3" customFormat="1" x14ac:dyDescent="0.25">
      <c r="A493" s="40"/>
      <c r="B493" s="4"/>
      <c r="C493" s="27"/>
      <c r="D493" s="27"/>
      <c r="E493" s="27"/>
      <c r="F493" s="27"/>
      <c r="G493" s="27"/>
      <c r="H493" s="27"/>
      <c r="I493" s="46"/>
      <c r="J493" s="46"/>
      <c r="K493" s="46"/>
      <c r="L493" s="26"/>
      <c r="M493" s="27"/>
      <c r="N493" s="27"/>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row>
    <row r="494" spans="1:82" s="3" customFormat="1" x14ac:dyDescent="0.25">
      <c r="A494" s="40"/>
      <c r="B494" s="4"/>
      <c r="C494" s="27"/>
      <c r="D494" s="27"/>
      <c r="E494" s="27"/>
      <c r="F494" s="27"/>
      <c r="G494" s="27"/>
      <c r="H494" s="27"/>
      <c r="I494" s="46"/>
      <c r="J494" s="46"/>
      <c r="K494" s="46"/>
      <c r="L494" s="26"/>
      <c r="M494" s="27"/>
      <c r="N494" s="27"/>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row>
    <row r="495" spans="1:82" s="3" customFormat="1" x14ac:dyDescent="0.25">
      <c r="A495" s="40"/>
      <c r="B495" s="4"/>
      <c r="C495" s="27"/>
      <c r="D495" s="27"/>
      <c r="E495" s="27"/>
      <c r="F495" s="27"/>
      <c r="G495" s="27"/>
      <c r="H495" s="27"/>
      <c r="I495" s="46"/>
      <c r="J495" s="46"/>
      <c r="K495" s="46"/>
      <c r="L495" s="26"/>
      <c r="M495" s="27"/>
      <c r="N495" s="27"/>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row>
    <row r="496" spans="1:82" s="3" customFormat="1" x14ac:dyDescent="0.25">
      <c r="A496" s="40"/>
      <c r="B496" s="4"/>
      <c r="C496" s="27"/>
      <c r="D496" s="27"/>
      <c r="E496" s="27"/>
      <c r="F496" s="27"/>
      <c r="G496" s="27"/>
      <c r="H496" s="27"/>
      <c r="I496" s="46"/>
      <c r="J496" s="46"/>
      <c r="K496" s="46"/>
      <c r="L496" s="26"/>
      <c r="M496" s="27"/>
      <c r="N496" s="27"/>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row>
    <row r="497" spans="1:82" s="3" customFormat="1" x14ac:dyDescent="0.25">
      <c r="A497" s="40"/>
      <c r="B497" s="4"/>
      <c r="C497" s="27"/>
      <c r="D497" s="27"/>
      <c r="E497" s="27"/>
      <c r="F497" s="27"/>
      <c r="G497" s="27"/>
      <c r="H497" s="27"/>
      <c r="I497" s="46"/>
      <c r="J497" s="46"/>
      <c r="K497" s="46"/>
      <c r="L497" s="26"/>
      <c r="M497" s="27"/>
      <c r="N497" s="27"/>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row>
    <row r="498" spans="1:82" s="3" customFormat="1" x14ac:dyDescent="0.25">
      <c r="A498" s="40"/>
      <c r="B498" s="4"/>
      <c r="C498" s="27"/>
      <c r="D498" s="27"/>
      <c r="E498" s="27"/>
      <c r="F498" s="27"/>
      <c r="G498" s="27"/>
      <c r="H498" s="27"/>
      <c r="I498" s="46"/>
      <c r="J498" s="46"/>
      <c r="K498" s="46"/>
      <c r="L498" s="26"/>
      <c r="M498" s="27"/>
      <c r="N498" s="27"/>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row>
    <row r="499" spans="1:82" s="3" customFormat="1" x14ac:dyDescent="0.25">
      <c r="A499" s="40"/>
      <c r="B499" s="4"/>
      <c r="C499" s="27"/>
      <c r="D499" s="27"/>
      <c r="E499" s="27"/>
      <c r="F499" s="27"/>
      <c r="G499" s="27"/>
      <c r="H499" s="27"/>
      <c r="I499" s="46"/>
      <c r="J499" s="46"/>
      <c r="K499" s="46"/>
      <c r="L499" s="26"/>
      <c r="M499" s="27"/>
      <c r="N499" s="27"/>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row>
    <row r="500" spans="1:82" s="3" customFormat="1" x14ac:dyDescent="0.25">
      <c r="A500" s="40"/>
      <c r="B500" s="4"/>
      <c r="C500" s="27"/>
      <c r="D500" s="27"/>
      <c r="E500" s="27"/>
      <c r="F500" s="27"/>
      <c r="G500" s="27"/>
      <c r="H500" s="27"/>
      <c r="I500" s="46"/>
      <c r="J500" s="46"/>
      <c r="K500" s="46"/>
      <c r="L500" s="26"/>
      <c r="M500" s="27"/>
      <c r="N500" s="27"/>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row>
    <row r="501" spans="1:82" s="3" customFormat="1" x14ac:dyDescent="0.25">
      <c r="A501" s="40"/>
      <c r="B501" s="4"/>
      <c r="C501" s="27"/>
      <c r="D501" s="27"/>
      <c r="E501" s="27"/>
      <c r="F501" s="27"/>
      <c r="G501" s="27"/>
      <c r="H501" s="27"/>
      <c r="I501" s="46"/>
      <c r="J501" s="46"/>
      <c r="K501" s="46"/>
      <c r="L501" s="26"/>
      <c r="M501" s="27"/>
      <c r="N501" s="27"/>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row>
    <row r="502" spans="1:82" s="3" customFormat="1" x14ac:dyDescent="0.25">
      <c r="A502" s="40"/>
      <c r="B502" s="4"/>
      <c r="C502" s="27"/>
      <c r="D502" s="27"/>
      <c r="E502" s="27"/>
      <c r="F502" s="27"/>
      <c r="G502" s="27"/>
      <c r="H502" s="27"/>
      <c r="I502" s="46"/>
      <c r="J502" s="46"/>
      <c r="K502" s="46"/>
      <c r="L502" s="26"/>
      <c r="M502" s="27"/>
      <c r="N502" s="27"/>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row>
    <row r="503" spans="1:82" s="3" customFormat="1" x14ac:dyDescent="0.25">
      <c r="A503" s="40"/>
      <c r="B503" s="4"/>
      <c r="C503" s="27"/>
      <c r="D503" s="27"/>
      <c r="E503" s="27"/>
      <c r="F503" s="27"/>
      <c r="G503" s="27"/>
      <c r="H503" s="27"/>
      <c r="I503" s="46"/>
      <c r="J503" s="46"/>
      <c r="K503" s="46"/>
      <c r="L503" s="26"/>
      <c r="M503" s="27"/>
      <c r="N503" s="27"/>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row>
    <row r="504" spans="1:82" s="3" customFormat="1" x14ac:dyDescent="0.25">
      <c r="A504" s="40"/>
      <c r="B504" s="4"/>
      <c r="C504" s="27"/>
      <c r="D504" s="27"/>
      <c r="E504" s="27"/>
      <c r="F504" s="27"/>
      <c r="G504" s="27"/>
      <c r="H504" s="27"/>
      <c r="I504" s="46"/>
      <c r="J504" s="46"/>
      <c r="K504" s="46"/>
      <c r="L504" s="26"/>
      <c r="M504" s="27"/>
      <c r="N504" s="27"/>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row>
    <row r="505" spans="1:82" s="3" customFormat="1" x14ac:dyDescent="0.25">
      <c r="A505" s="40"/>
      <c r="B505" s="4"/>
      <c r="C505" s="27"/>
      <c r="D505" s="27"/>
      <c r="E505" s="27"/>
      <c r="F505" s="27"/>
      <c r="G505" s="27"/>
      <c r="H505" s="27"/>
      <c r="I505" s="46"/>
      <c r="J505" s="46"/>
      <c r="K505" s="46"/>
      <c r="L505" s="26"/>
      <c r="M505" s="27"/>
      <c r="N505" s="27"/>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row>
    <row r="506" spans="1:82" s="3" customFormat="1" x14ac:dyDescent="0.25">
      <c r="A506" s="40"/>
      <c r="B506" s="4"/>
      <c r="C506" s="27"/>
      <c r="D506" s="27"/>
      <c r="E506" s="27"/>
      <c r="F506" s="27"/>
      <c r="G506" s="27"/>
      <c r="H506" s="27"/>
      <c r="I506" s="46"/>
      <c r="J506" s="46"/>
      <c r="K506" s="46"/>
      <c r="L506" s="26"/>
      <c r="M506" s="27"/>
      <c r="N506" s="27"/>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row>
    <row r="507" spans="1:82" s="3" customFormat="1" x14ac:dyDescent="0.25">
      <c r="A507" s="40"/>
      <c r="B507" s="4"/>
      <c r="C507" s="27"/>
      <c r="D507" s="27"/>
      <c r="E507" s="27"/>
      <c r="F507" s="27"/>
      <c r="G507" s="27"/>
      <c r="H507" s="27"/>
      <c r="I507" s="46"/>
      <c r="J507" s="46"/>
      <c r="K507" s="46"/>
      <c r="L507" s="26"/>
      <c r="M507" s="27"/>
      <c r="N507" s="27"/>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row>
    <row r="508" spans="1:82" s="3" customFormat="1" x14ac:dyDescent="0.25">
      <c r="A508" s="40"/>
      <c r="B508" s="4"/>
      <c r="C508" s="27"/>
      <c r="D508" s="27"/>
      <c r="E508" s="27"/>
      <c r="F508" s="27"/>
      <c r="G508" s="27"/>
      <c r="H508" s="27"/>
      <c r="I508" s="46"/>
      <c r="J508" s="46"/>
      <c r="K508" s="46"/>
      <c r="L508" s="26"/>
      <c r="M508" s="27"/>
      <c r="N508" s="27"/>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row>
    <row r="509" spans="1:82" s="3" customFormat="1" x14ac:dyDescent="0.25">
      <c r="A509" s="40"/>
      <c r="B509" s="4"/>
      <c r="C509" s="27"/>
      <c r="D509" s="27"/>
      <c r="E509" s="27"/>
      <c r="F509" s="27"/>
      <c r="G509" s="27"/>
      <c r="H509" s="27"/>
      <c r="I509" s="46"/>
      <c r="J509" s="46"/>
      <c r="K509" s="46"/>
      <c r="L509" s="26"/>
      <c r="M509" s="27"/>
      <c r="N509" s="27"/>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row>
    <row r="510" spans="1:82" s="3" customFormat="1" x14ac:dyDescent="0.25">
      <c r="A510" s="40"/>
      <c r="B510" s="4"/>
      <c r="C510" s="27"/>
      <c r="D510" s="27"/>
      <c r="E510" s="27"/>
      <c r="F510" s="27"/>
      <c r="G510" s="27"/>
      <c r="H510" s="27"/>
      <c r="I510" s="46"/>
      <c r="J510" s="46"/>
      <c r="K510" s="46"/>
      <c r="L510" s="26"/>
      <c r="M510" s="27"/>
      <c r="N510" s="27"/>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row>
    <row r="511" spans="1:82" s="3" customFormat="1" x14ac:dyDescent="0.25">
      <c r="A511" s="40"/>
      <c r="B511" s="4"/>
      <c r="C511" s="27"/>
      <c r="D511" s="27"/>
      <c r="E511" s="27"/>
      <c r="F511" s="27"/>
      <c r="G511" s="27"/>
      <c r="H511" s="27"/>
      <c r="I511" s="46"/>
      <c r="J511" s="46"/>
      <c r="K511" s="46"/>
      <c r="L511" s="26"/>
      <c r="M511" s="27"/>
      <c r="N511" s="27"/>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row>
    <row r="512" spans="1:82" s="3" customFormat="1" x14ac:dyDescent="0.25">
      <c r="A512" s="40"/>
      <c r="B512" s="4"/>
      <c r="C512" s="27"/>
      <c r="D512" s="27"/>
      <c r="E512" s="27"/>
      <c r="F512" s="27"/>
      <c r="G512" s="27"/>
      <c r="H512" s="27"/>
      <c r="I512" s="46"/>
      <c r="J512" s="46"/>
      <c r="K512" s="46"/>
      <c r="L512" s="26"/>
      <c r="M512" s="27"/>
      <c r="N512" s="27"/>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row>
    <row r="513" spans="1:82" s="3" customFormat="1" x14ac:dyDescent="0.25">
      <c r="A513" s="40"/>
      <c r="B513" s="4"/>
      <c r="C513" s="27"/>
      <c r="D513" s="27"/>
      <c r="E513" s="27"/>
      <c r="F513" s="27"/>
      <c r="G513" s="27"/>
      <c r="H513" s="27"/>
      <c r="I513" s="46"/>
      <c r="J513" s="46"/>
      <c r="K513" s="46"/>
      <c r="L513" s="26"/>
      <c r="M513" s="27"/>
      <c r="N513" s="27"/>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row>
    <row r="514" spans="1:82" s="3" customFormat="1" x14ac:dyDescent="0.25">
      <c r="A514" s="40"/>
      <c r="B514" s="4"/>
      <c r="C514" s="27"/>
      <c r="D514" s="27"/>
      <c r="E514" s="27"/>
      <c r="F514" s="27"/>
      <c r="G514" s="27"/>
      <c r="H514" s="27"/>
      <c r="I514" s="46"/>
      <c r="J514" s="46"/>
      <c r="K514" s="46"/>
      <c r="L514" s="26"/>
      <c r="M514" s="27"/>
      <c r="N514" s="27"/>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row>
    <row r="515" spans="1:82" s="3" customFormat="1" x14ac:dyDescent="0.25">
      <c r="A515" s="40"/>
      <c r="B515" s="4"/>
      <c r="C515" s="27"/>
      <c r="D515" s="27"/>
      <c r="E515" s="27"/>
      <c r="F515" s="27"/>
      <c r="G515" s="27"/>
      <c r="H515" s="27"/>
      <c r="I515" s="46"/>
      <c r="J515" s="46"/>
      <c r="K515" s="46"/>
      <c r="L515" s="26"/>
      <c r="M515" s="27"/>
      <c r="N515" s="27"/>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row>
    <row r="516" spans="1:82" s="3" customFormat="1" x14ac:dyDescent="0.25">
      <c r="A516" s="40"/>
      <c r="B516" s="4"/>
      <c r="C516" s="27"/>
      <c r="D516" s="27"/>
      <c r="E516" s="27"/>
      <c r="F516" s="27"/>
      <c r="G516" s="27"/>
      <c r="H516" s="27"/>
      <c r="I516" s="46"/>
      <c r="J516" s="46"/>
      <c r="K516" s="46"/>
      <c r="L516" s="26"/>
      <c r="M516" s="27"/>
      <c r="N516" s="27"/>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row>
    <row r="517" spans="1:82" s="3" customFormat="1" x14ac:dyDescent="0.25">
      <c r="A517" s="40"/>
      <c r="B517" s="4"/>
      <c r="C517" s="27"/>
      <c r="D517" s="27"/>
      <c r="E517" s="27"/>
      <c r="F517" s="27"/>
      <c r="G517" s="27"/>
      <c r="H517" s="27"/>
      <c r="I517" s="46"/>
      <c r="J517" s="46"/>
      <c r="K517" s="46"/>
      <c r="L517" s="26"/>
      <c r="M517" s="27"/>
      <c r="N517" s="27"/>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row>
    <row r="518" spans="1:82" s="3" customFormat="1" x14ac:dyDescent="0.25">
      <c r="A518" s="40"/>
      <c r="B518" s="4"/>
      <c r="C518" s="27"/>
      <c r="D518" s="27"/>
      <c r="E518" s="27"/>
      <c r="F518" s="27"/>
      <c r="G518" s="27"/>
      <c r="H518" s="27"/>
      <c r="I518" s="46"/>
      <c r="J518" s="46"/>
      <c r="K518" s="46"/>
      <c r="L518" s="26"/>
      <c r="M518" s="27"/>
      <c r="N518" s="27"/>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row>
    <row r="519" spans="1:82" s="3" customFormat="1" x14ac:dyDescent="0.25">
      <c r="A519" s="40"/>
      <c r="B519" s="4"/>
      <c r="C519" s="27"/>
      <c r="D519" s="27"/>
      <c r="E519" s="27"/>
      <c r="F519" s="27"/>
      <c r="G519" s="27"/>
      <c r="H519" s="27"/>
      <c r="I519" s="46"/>
      <c r="J519" s="46"/>
      <c r="K519" s="46"/>
      <c r="L519" s="26"/>
      <c r="M519" s="27"/>
      <c r="N519" s="27"/>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row>
    <row r="520" spans="1:82" s="3" customFormat="1" x14ac:dyDescent="0.25">
      <c r="A520" s="40"/>
      <c r="B520" s="4"/>
      <c r="C520" s="27"/>
      <c r="D520" s="27"/>
      <c r="E520" s="27"/>
      <c r="F520" s="27"/>
      <c r="G520" s="27"/>
      <c r="H520" s="27"/>
      <c r="I520" s="46"/>
      <c r="J520" s="46"/>
      <c r="K520" s="46"/>
      <c r="L520" s="26"/>
      <c r="M520" s="27"/>
      <c r="N520" s="27"/>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row>
    <row r="521" spans="1:82" s="3" customFormat="1" x14ac:dyDescent="0.25">
      <c r="A521" s="40"/>
      <c r="B521" s="4"/>
      <c r="C521" s="27"/>
      <c r="D521" s="27"/>
      <c r="E521" s="27"/>
      <c r="F521" s="27"/>
      <c r="G521" s="27"/>
      <c r="H521" s="27"/>
      <c r="I521" s="46"/>
      <c r="J521" s="46"/>
      <c r="K521" s="46"/>
      <c r="L521" s="26"/>
      <c r="M521" s="27"/>
      <c r="N521" s="27"/>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row>
    <row r="522" spans="1:82" s="3" customFormat="1" x14ac:dyDescent="0.25">
      <c r="A522" s="40"/>
      <c r="B522" s="4"/>
      <c r="C522" s="27"/>
      <c r="D522" s="27"/>
      <c r="E522" s="27"/>
      <c r="F522" s="27"/>
      <c r="G522" s="27"/>
      <c r="H522" s="27"/>
      <c r="I522" s="46"/>
      <c r="J522" s="46"/>
      <c r="K522" s="46"/>
      <c r="L522" s="26"/>
      <c r="M522" s="27"/>
      <c r="N522" s="27"/>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row>
    <row r="523" spans="1:82" s="3" customFormat="1" x14ac:dyDescent="0.25">
      <c r="A523" s="40"/>
      <c r="B523" s="4"/>
      <c r="C523" s="27"/>
      <c r="D523" s="27"/>
      <c r="E523" s="27"/>
      <c r="F523" s="27"/>
      <c r="G523" s="27"/>
      <c r="H523" s="27"/>
      <c r="I523" s="46"/>
      <c r="J523" s="46"/>
      <c r="K523" s="46"/>
      <c r="L523" s="26"/>
      <c r="M523" s="27"/>
      <c r="N523" s="27"/>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row>
    <row r="524" spans="1:82" s="3" customFormat="1" x14ac:dyDescent="0.25">
      <c r="A524" s="40"/>
      <c r="B524" s="4"/>
      <c r="C524" s="27"/>
      <c r="D524" s="27"/>
      <c r="E524" s="27"/>
      <c r="F524" s="27"/>
      <c r="G524" s="27"/>
      <c r="H524" s="27"/>
      <c r="I524" s="46"/>
      <c r="J524" s="46"/>
      <c r="K524" s="46"/>
      <c r="L524" s="26"/>
      <c r="M524" s="27"/>
      <c r="N524" s="27"/>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row>
    <row r="525" spans="1:82" s="3" customFormat="1" x14ac:dyDescent="0.25">
      <c r="A525" s="40"/>
      <c r="B525" s="4"/>
      <c r="C525" s="27"/>
      <c r="D525" s="27"/>
      <c r="E525" s="27"/>
      <c r="F525" s="27"/>
      <c r="G525" s="27"/>
      <c r="H525" s="27"/>
      <c r="I525" s="46"/>
      <c r="J525" s="46"/>
      <c r="K525" s="46"/>
      <c r="L525" s="26"/>
      <c r="M525" s="27"/>
      <c r="N525" s="27"/>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row>
    <row r="526" spans="1:82" s="3" customFormat="1" x14ac:dyDescent="0.25">
      <c r="A526" s="40"/>
      <c r="B526" s="4"/>
      <c r="C526" s="27"/>
      <c r="D526" s="27"/>
      <c r="E526" s="27"/>
      <c r="F526" s="27"/>
      <c r="G526" s="27"/>
      <c r="H526" s="27"/>
      <c r="I526" s="46"/>
      <c r="J526" s="46"/>
      <c r="K526" s="46"/>
      <c r="L526" s="26"/>
      <c r="M526" s="27"/>
      <c r="N526" s="27"/>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row>
    <row r="527" spans="1:82" s="3" customFormat="1" x14ac:dyDescent="0.25">
      <c r="A527" s="40"/>
      <c r="B527" s="4"/>
      <c r="C527" s="27"/>
      <c r="D527" s="27"/>
      <c r="E527" s="27"/>
      <c r="F527" s="27"/>
      <c r="G527" s="27"/>
      <c r="H527" s="27"/>
      <c r="I527" s="46"/>
      <c r="J527" s="46"/>
      <c r="K527" s="46"/>
      <c r="L527" s="26"/>
      <c r="M527" s="27"/>
      <c r="N527" s="27"/>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row>
    <row r="528" spans="1:82" s="3" customFormat="1" x14ac:dyDescent="0.25">
      <c r="A528" s="40"/>
      <c r="B528" s="4"/>
      <c r="C528" s="27"/>
      <c r="D528" s="27"/>
      <c r="E528" s="27"/>
      <c r="F528" s="27"/>
      <c r="G528" s="27"/>
      <c r="H528" s="27"/>
      <c r="I528" s="46"/>
      <c r="J528" s="46"/>
      <c r="K528" s="46"/>
      <c r="L528" s="26"/>
      <c r="M528" s="27"/>
      <c r="N528" s="27"/>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row>
    <row r="529" spans="1:82" s="3" customFormat="1" x14ac:dyDescent="0.25">
      <c r="A529" s="40"/>
      <c r="B529" s="4"/>
      <c r="C529" s="27"/>
      <c r="D529" s="27"/>
      <c r="E529" s="27"/>
      <c r="F529" s="27"/>
      <c r="G529" s="27"/>
      <c r="H529" s="27"/>
      <c r="I529" s="46"/>
      <c r="J529" s="46"/>
      <c r="K529" s="46"/>
      <c r="L529" s="26"/>
      <c r="M529" s="27"/>
      <c r="N529" s="27"/>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row>
    <row r="530" spans="1:82" s="3" customFormat="1" x14ac:dyDescent="0.25">
      <c r="A530" s="40"/>
      <c r="B530" s="4"/>
      <c r="C530" s="27"/>
      <c r="D530" s="27"/>
      <c r="E530" s="27"/>
      <c r="F530" s="27"/>
      <c r="G530" s="27"/>
      <c r="H530" s="27"/>
      <c r="I530" s="46"/>
      <c r="J530" s="46"/>
      <c r="K530" s="46"/>
      <c r="L530" s="26"/>
      <c r="M530" s="27"/>
      <c r="N530" s="27"/>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row>
    <row r="531" spans="1:82" s="3" customFormat="1" x14ac:dyDescent="0.25">
      <c r="A531" s="40"/>
      <c r="B531" s="4"/>
      <c r="C531" s="27"/>
      <c r="D531" s="27"/>
      <c r="E531" s="27"/>
      <c r="F531" s="27"/>
      <c r="G531" s="27"/>
      <c r="H531" s="27"/>
      <c r="I531" s="46"/>
      <c r="J531" s="46"/>
      <c r="K531" s="46"/>
      <c r="L531" s="26"/>
      <c r="M531" s="27"/>
      <c r="N531" s="27"/>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row>
    <row r="532" spans="1:82" s="3" customFormat="1" x14ac:dyDescent="0.25">
      <c r="A532" s="40"/>
      <c r="B532" s="4"/>
      <c r="C532" s="27"/>
      <c r="D532" s="27"/>
      <c r="E532" s="27"/>
      <c r="F532" s="27"/>
      <c r="G532" s="27"/>
      <c r="H532" s="27"/>
      <c r="I532" s="46"/>
      <c r="J532" s="46"/>
      <c r="K532" s="46"/>
      <c r="L532" s="26"/>
      <c r="M532" s="27"/>
      <c r="N532" s="27"/>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row>
    <row r="533" spans="1:82" s="3" customFormat="1" x14ac:dyDescent="0.25">
      <c r="A533" s="40"/>
      <c r="B533" s="4"/>
      <c r="C533" s="27"/>
      <c r="D533" s="27"/>
      <c r="E533" s="27"/>
      <c r="F533" s="27"/>
      <c r="G533" s="27"/>
      <c r="H533" s="27"/>
      <c r="I533" s="46"/>
      <c r="J533" s="46"/>
      <c r="K533" s="46"/>
      <c r="L533" s="26"/>
      <c r="M533" s="27"/>
      <c r="N533" s="27"/>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row>
    <row r="534" spans="1:82" s="3" customFormat="1" x14ac:dyDescent="0.25">
      <c r="A534" s="40"/>
      <c r="B534" s="4"/>
      <c r="C534" s="27"/>
      <c r="D534" s="27"/>
      <c r="E534" s="27"/>
      <c r="F534" s="27"/>
      <c r="G534" s="27"/>
      <c r="H534" s="27"/>
      <c r="I534" s="46"/>
      <c r="J534" s="46"/>
      <c r="K534" s="46"/>
      <c r="L534" s="26"/>
      <c r="M534" s="27"/>
      <c r="N534" s="27"/>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row>
    <row r="535" spans="1:82" s="3" customFormat="1" x14ac:dyDescent="0.25">
      <c r="A535" s="40"/>
      <c r="B535" s="4"/>
      <c r="C535" s="27"/>
      <c r="D535" s="27"/>
      <c r="E535" s="27"/>
      <c r="F535" s="27"/>
      <c r="G535" s="27"/>
      <c r="H535" s="27"/>
      <c r="I535" s="46"/>
      <c r="J535" s="46"/>
      <c r="K535" s="46"/>
      <c r="L535" s="26"/>
      <c r="M535" s="27"/>
      <c r="N535" s="27"/>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row>
    <row r="536" spans="1:82" s="3" customFormat="1" x14ac:dyDescent="0.25">
      <c r="A536" s="40"/>
      <c r="B536" s="4"/>
      <c r="C536" s="27"/>
      <c r="D536" s="27"/>
      <c r="E536" s="27"/>
      <c r="F536" s="27"/>
      <c r="G536" s="27"/>
      <c r="H536" s="27"/>
      <c r="I536" s="46"/>
      <c r="J536" s="46"/>
      <c r="K536" s="46"/>
      <c r="L536" s="26"/>
      <c r="M536" s="27"/>
      <c r="N536" s="27"/>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row>
    <row r="537" spans="1:82" s="3" customFormat="1" x14ac:dyDescent="0.25">
      <c r="A537" s="40"/>
      <c r="B537" s="4"/>
      <c r="C537" s="27"/>
      <c r="D537" s="27"/>
      <c r="E537" s="27"/>
      <c r="F537" s="27"/>
      <c r="G537" s="27"/>
      <c r="H537" s="27"/>
      <c r="I537" s="46"/>
      <c r="J537" s="46"/>
      <c r="K537" s="46"/>
      <c r="L537" s="26"/>
      <c r="M537" s="27"/>
      <c r="N537" s="27"/>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row>
    <row r="538" spans="1:82" s="3" customFormat="1" x14ac:dyDescent="0.25">
      <c r="A538" s="40"/>
      <c r="B538" s="4"/>
      <c r="C538" s="27"/>
      <c r="D538" s="27"/>
      <c r="E538" s="27"/>
      <c r="F538" s="27"/>
      <c r="G538" s="27"/>
      <c r="H538" s="27"/>
      <c r="I538" s="46"/>
      <c r="J538" s="46"/>
      <c r="K538" s="46"/>
      <c r="L538" s="26"/>
      <c r="M538" s="27"/>
      <c r="N538" s="27"/>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row>
    <row r="539" spans="1:82" s="3" customFormat="1" x14ac:dyDescent="0.25">
      <c r="A539" s="40"/>
      <c r="B539" s="4"/>
      <c r="C539" s="27"/>
      <c r="D539" s="27"/>
      <c r="E539" s="27"/>
      <c r="F539" s="27"/>
      <c r="G539" s="27"/>
      <c r="H539" s="27"/>
      <c r="I539" s="46"/>
      <c r="J539" s="46"/>
      <c r="K539" s="46"/>
      <c r="L539" s="26"/>
      <c r="M539" s="27"/>
      <c r="N539" s="27"/>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row>
    <row r="540" spans="1:82" s="3" customFormat="1" x14ac:dyDescent="0.25">
      <c r="A540" s="40"/>
      <c r="B540" s="4"/>
      <c r="C540" s="27"/>
      <c r="D540" s="27"/>
      <c r="E540" s="27"/>
      <c r="F540" s="27"/>
      <c r="G540" s="27"/>
      <c r="H540" s="27"/>
      <c r="I540" s="46"/>
      <c r="J540" s="46"/>
      <c r="K540" s="46"/>
      <c r="L540" s="26"/>
      <c r="M540" s="27"/>
      <c r="N540" s="27"/>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row>
    <row r="541" spans="1:82" s="3" customFormat="1" x14ac:dyDescent="0.25">
      <c r="A541" s="40"/>
      <c r="B541" s="4"/>
      <c r="C541" s="27"/>
      <c r="D541" s="27"/>
      <c r="E541" s="27"/>
      <c r="F541" s="27"/>
      <c r="G541" s="27"/>
      <c r="H541" s="27"/>
      <c r="I541" s="46"/>
      <c r="J541" s="46"/>
      <c r="K541" s="46"/>
      <c r="L541" s="26"/>
      <c r="M541" s="27"/>
      <c r="N541" s="27"/>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row>
    <row r="542" spans="1:82" s="3" customFormat="1" x14ac:dyDescent="0.25">
      <c r="A542" s="40"/>
      <c r="B542" s="4"/>
      <c r="C542" s="27"/>
      <c r="D542" s="27"/>
      <c r="E542" s="27"/>
      <c r="F542" s="27"/>
      <c r="G542" s="27"/>
      <c r="H542" s="27"/>
      <c r="I542" s="46"/>
      <c r="J542" s="46"/>
      <c r="K542" s="46"/>
      <c r="L542" s="26"/>
      <c r="M542" s="27"/>
      <c r="N542" s="27"/>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row>
    <row r="543" spans="1:82" s="3" customFormat="1" x14ac:dyDescent="0.25">
      <c r="A543" s="40"/>
      <c r="B543" s="4"/>
      <c r="C543" s="27"/>
      <c r="D543" s="27"/>
      <c r="E543" s="27"/>
      <c r="F543" s="27"/>
      <c r="G543" s="27"/>
      <c r="H543" s="27"/>
      <c r="I543" s="46"/>
      <c r="J543" s="46"/>
      <c r="K543" s="46"/>
      <c r="L543" s="26"/>
      <c r="M543" s="27"/>
      <c r="N543" s="27"/>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row>
    <row r="544" spans="1:82" s="3" customFormat="1" x14ac:dyDescent="0.25">
      <c r="A544" s="40"/>
      <c r="B544" s="4"/>
      <c r="C544" s="27"/>
      <c r="D544" s="27"/>
      <c r="E544" s="27"/>
      <c r="F544" s="27"/>
      <c r="G544" s="27"/>
      <c r="H544" s="27"/>
      <c r="I544" s="46"/>
      <c r="J544" s="46"/>
      <c r="K544" s="46"/>
      <c r="L544" s="26"/>
      <c r="M544" s="27"/>
      <c r="N544" s="27"/>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row>
    <row r="545" spans="1:82" s="3" customFormat="1" x14ac:dyDescent="0.25">
      <c r="A545" s="40"/>
      <c r="B545" s="4"/>
      <c r="C545" s="27"/>
      <c r="D545" s="27"/>
      <c r="E545" s="27"/>
      <c r="F545" s="27"/>
      <c r="G545" s="27"/>
      <c r="H545" s="27"/>
      <c r="I545" s="46"/>
      <c r="J545" s="46"/>
      <c r="K545" s="46"/>
      <c r="L545" s="26"/>
      <c r="M545" s="27"/>
      <c r="N545" s="27"/>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row>
    <row r="546" spans="1:82" s="3" customFormat="1" x14ac:dyDescent="0.25">
      <c r="A546" s="40"/>
      <c r="B546" s="4"/>
      <c r="C546" s="27"/>
      <c r="D546" s="27"/>
      <c r="E546" s="27"/>
      <c r="F546" s="27"/>
      <c r="G546" s="27"/>
      <c r="H546" s="27"/>
      <c r="I546" s="46"/>
      <c r="J546" s="46"/>
      <c r="K546" s="46"/>
      <c r="L546" s="26"/>
      <c r="M546" s="27"/>
      <c r="N546" s="27"/>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row>
    <row r="547" spans="1:82" s="3" customFormat="1" x14ac:dyDescent="0.25">
      <c r="A547" s="40"/>
      <c r="B547" s="4"/>
      <c r="C547" s="27"/>
      <c r="D547" s="27"/>
      <c r="E547" s="27"/>
      <c r="F547" s="27"/>
      <c r="G547" s="27"/>
      <c r="H547" s="27"/>
      <c r="I547" s="46"/>
      <c r="J547" s="46"/>
      <c r="K547" s="46"/>
      <c r="L547" s="26"/>
      <c r="M547" s="27"/>
      <c r="N547" s="27"/>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row>
    <row r="548" spans="1:82" s="3" customFormat="1" x14ac:dyDescent="0.25">
      <c r="A548" s="40"/>
      <c r="B548" s="4"/>
      <c r="C548" s="27"/>
      <c r="D548" s="27"/>
      <c r="E548" s="27"/>
      <c r="F548" s="27"/>
      <c r="G548" s="27"/>
      <c r="H548" s="27"/>
      <c r="I548" s="46"/>
      <c r="J548" s="46"/>
      <c r="K548" s="46"/>
      <c r="L548" s="26"/>
      <c r="M548" s="27"/>
      <c r="N548" s="27"/>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row>
    <row r="549" spans="1:82" s="3" customFormat="1" x14ac:dyDescent="0.25">
      <c r="A549" s="40"/>
      <c r="B549" s="4"/>
      <c r="C549" s="27"/>
      <c r="D549" s="27"/>
      <c r="E549" s="27"/>
      <c r="F549" s="27"/>
      <c r="G549" s="27"/>
      <c r="H549" s="27"/>
      <c r="I549" s="46"/>
      <c r="J549" s="46"/>
      <c r="K549" s="46"/>
      <c r="L549" s="26"/>
      <c r="M549" s="27"/>
      <c r="N549" s="27"/>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row>
    <row r="550" spans="1:82" s="3" customFormat="1" x14ac:dyDescent="0.25">
      <c r="A550" s="40"/>
      <c r="B550" s="4"/>
      <c r="C550" s="27"/>
      <c r="D550" s="27"/>
      <c r="E550" s="27"/>
      <c r="F550" s="27"/>
      <c r="G550" s="27"/>
      <c r="H550" s="27"/>
      <c r="I550" s="46"/>
      <c r="J550" s="46"/>
      <c r="K550" s="46"/>
      <c r="L550" s="26"/>
      <c r="M550" s="27"/>
      <c r="N550" s="27"/>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row>
    <row r="551" spans="1:82" s="3" customFormat="1" x14ac:dyDescent="0.25">
      <c r="A551" s="40"/>
      <c r="B551" s="4"/>
      <c r="C551" s="27"/>
      <c r="D551" s="27"/>
      <c r="E551" s="27"/>
      <c r="F551" s="27"/>
      <c r="G551" s="27"/>
      <c r="H551" s="27"/>
      <c r="I551" s="46"/>
      <c r="J551" s="46"/>
      <c r="K551" s="46"/>
      <c r="L551" s="26"/>
      <c r="M551" s="27"/>
      <c r="N551" s="27"/>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row>
    <row r="552" spans="1:82" s="3" customFormat="1" x14ac:dyDescent="0.25">
      <c r="A552" s="40"/>
      <c r="B552" s="4"/>
      <c r="C552" s="27"/>
      <c r="D552" s="27"/>
      <c r="E552" s="27"/>
      <c r="F552" s="27"/>
      <c r="G552" s="27"/>
      <c r="H552" s="27"/>
      <c r="I552" s="46"/>
      <c r="J552" s="46"/>
      <c r="K552" s="46"/>
      <c r="L552" s="26"/>
      <c r="M552" s="27"/>
      <c r="N552" s="27"/>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row>
    <row r="553" spans="1:82" s="3" customFormat="1" x14ac:dyDescent="0.25">
      <c r="A553" s="40"/>
      <c r="B553" s="4"/>
      <c r="C553" s="27"/>
      <c r="D553" s="27"/>
      <c r="E553" s="27"/>
      <c r="F553" s="27"/>
      <c r="G553" s="27"/>
      <c r="H553" s="27"/>
      <c r="I553" s="46"/>
      <c r="J553" s="46"/>
      <c r="K553" s="46"/>
      <c r="L553" s="26"/>
      <c r="M553" s="27"/>
      <c r="N553" s="27"/>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row>
    <row r="554" spans="1:82" s="3" customFormat="1" x14ac:dyDescent="0.25">
      <c r="A554" s="40"/>
      <c r="B554" s="4"/>
      <c r="C554" s="27"/>
      <c r="D554" s="27"/>
      <c r="E554" s="27"/>
      <c r="F554" s="27"/>
      <c r="G554" s="27"/>
      <c r="H554" s="27"/>
      <c r="I554" s="46"/>
      <c r="J554" s="46"/>
      <c r="K554" s="46"/>
      <c r="L554" s="26"/>
      <c r="M554" s="27"/>
      <c r="N554" s="27"/>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row>
    <row r="555" spans="1:82" s="3" customFormat="1" x14ac:dyDescent="0.25">
      <c r="A555" s="40"/>
      <c r="B555" s="4"/>
      <c r="C555" s="27"/>
      <c r="D555" s="27"/>
      <c r="E555" s="27"/>
      <c r="F555" s="27"/>
      <c r="G555" s="27"/>
      <c r="H555" s="27"/>
      <c r="I555" s="46"/>
      <c r="J555" s="46"/>
      <c r="K555" s="46"/>
      <c r="L555" s="26"/>
      <c r="M555" s="27"/>
      <c r="N555" s="27"/>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row>
    <row r="556" spans="1:82" s="3" customFormat="1" x14ac:dyDescent="0.25">
      <c r="A556" s="40"/>
      <c r="B556" s="4"/>
      <c r="C556" s="27"/>
      <c r="D556" s="27"/>
      <c r="E556" s="27"/>
      <c r="F556" s="27"/>
      <c r="G556" s="27"/>
      <c r="H556" s="27"/>
      <c r="I556" s="46"/>
      <c r="J556" s="46"/>
      <c r="K556" s="46"/>
      <c r="L556" s="26"/>
      <c r="M556" s="27"/>
      <c r="N556" s="27"/>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row>
    <row r="557" spans="1:82" s="3" customFormat="1" x14ac:dyDescent="0.25">
      <c r="A557" s="40"/>
      <c r="B557" s="4"/>
      <c r="C557" s="27"/>
      <c r="D557" s="27"/>
      <c r="E557" s="27"/>
      <c r="F557" s="27"/>
      <c r="G557" s="27"/>
      <c r="H557" s="27"/>
      <c r="I557" s="46"/>
      <c r="J557" s="46"/>
      <c r="K557" s="46"/>
      <c r="L557" s="26"/>
      <c r="M557" s="27"/>
      <c r="N557" s="27"/>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row>
    <row r="558" spans="1:82" s="3" customFormat="1" x14ac:dyDescent="0.25">
      <c r="A558" s="40"/>
      <c r="B558" s="4"/>
      <c r="C558" s="27"/>
      <c r="D558" s="27"/>
      <c r="E558" s="27"/>
      <c r="F558" s="27"/>
      <c r="G558" s="27"/>
      <c r="H558" s="27"/>
      <c r="I558" s="46"/>
      <c r="J558" s="46"/>
      <c r="K558" s="46"/>
      <c r="L558" s="26"/>
      <c r="M558" s="27"/>
      <c r="N558" s="27"/>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row>
    <row r="559" spans="1:82" s="3" customFormat="1" x14ac:dyDescent="0.25">
      <c r="A559" s="40"/>
      <c r="B559" s="4"/>
      <c r="C559" s="27"/>
      <c r="D559" s="27"/>
      <c r="E559" s="27"/>
      <c r="F559" s="27"/>
      <c r="G559" s="27"/>
      <c r="H559" s="27"/>
      <c r="I559" s="46"/>
      <c r="J559" s="46"/>
      <c r="K559" s="46"/>
      <c r="L559" s="26"/>
      <c r="M559" s="27"/>
      <c r="N559" s="27"/>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row>
    <row r="560" spans="1:82" s="3" customFormat="1" x14ac:dyDescent="0.25">
      <c r="A560" s="40"/>
      <c r="B560" s="4"/>
      <c r="C560" s="27"/>
      <c r="D560" s="27"/>
      <c r="E560" s="27"/>
      <c r="F560" s="27"/>
      <c r="G560" s="27"/>
      <c r="H560" s="27"/>
      <c r="I560" s="46"/>
      <c r="J560" s="46"/>
      <c r="K560" s="46"/>
      <c r="L560" s="26"/>
      <c r="M560" s="27"/>
      <c r="N560" s="27"/>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row>
    <row r="561" spans="1:82" s="3" customFormat="1" x14ac:dyDescent="0.25">
      <c r="A561" s="40"/>
      <c r="B561" s="4"/>
      <c r="C561" s="27"/>
      <c r="D561" s="27"/>
      <c r="E561" s="27"/>
      <c r="F561" s="27"/>
      <c r="G561" s="27"/>
      <c r="H561" s="27"/>
      <c r="I561" s="46"/>
      <c r="J561" s="46"/>
      <c r="K561" s="46"/>
      <c r="L561" s="26"/>
      <c r="M561" s="27"/>
      <c r="N561" s="27"/>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row>
    <row r="562" spans="1:82" s="3" customFormat="1" x14ac:dyDescent="0.25">
      <c r="A562" s="40"/>
      <c r="B562" s="4"/>
      <c r="C562" s="27"/>
      <c r="D562" s="27"/>
      <c r="E562" s="27"/>
      <c r="F562" s="27"/>
      <c r="G562" s="27"/>
      <c r="H562" s="27"/>
      <c r="I562" s="46"/>
      <c r="J562" s="46"/>
      <c r="K562" s="46"/>
      <c r="L562" s="26"/>
      <c r="M562" s="27"/>
      <c r="N562" s="27"/>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row>
    <row r="563" spans="1:82" s="3" customFormat="1" x14ac:dyDescent="0.25">
      <c r="A563" s="40"/>
      <c r="B563" s="4"/>
      <c r="C563" s="27"/>
      <c r="D563" s="27"/>
      <c r="E563" s="27"/>
      <c r="F563" s="27"/>
      <c r="G563" s="27"/>
      <c r="H563" s="27"/>
      <c r="I563" s="46"/>
      <c r="J563" s="46"/>
      <c r="K563" s="46"/>
      <c r="L563" s="26"/>
      <c r="M563" s="27"/>
      <c r="N563" s="27"/>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row>
    <row r="564" spans="1:82" s="3" customFormat="1" x14ac:dyDescent="0.25">
      <c r="A564" s="40"/>
      <c r="B564" s="4"/>
      <c r="C564" s="27"/>
      <c r="D564" s="27"/>
      <c r="E564" s="27"/>
      <c r="F564" s="27"/>
      <c r="G564" s="27"/>
      <c r="H564" s="27"/>
      <c r="I564" s="46"/>
      <c r="J564" s="46"/>
      <c r="K564" s="46"/>
      <c r="L564" s="26"/>
      <c r="M564" s="27"/>
      <c r="N564" s="27"/>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row>
    <row r="565" spans="1:82" s="3" customFormat="1" x14ac:dyDescent="0.25">
      <c r="A565" s="40"/>
      <c r="B565" s="4"/>
      <c r="C565" s="27"/>
      <c r="D565" s="27"/>
      <c r="E565" s="27"/>
      <c r="F565" s="27"/>
      <c r="G565" s="27"/>
      <c r="H565" s="27"/>
      <c r="I565" s="46"/>
      <c r="J565" s="46"/>
      <c r="K565" s="46"/>
      <c r="L565" s="26"/>
      <c r="M565" s="27"/>
      <c r="N565" s="27"/>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row>
    <row r="566" spans="1:82" s="3" customFormat="1" x14ac:dyDescent="0.25">
      <c r="A566" s="40"/>
      <c r="B566" s="4"/>
      <c r="C566" s="27"/>
      <c r="D566" s="27"/>
      <c r="E566" s="27"/>
      <c r="F566" s="27"/>
      <c r="G566" s="27"/>
      <c r="H566" s="27"/>
      <c r="I566" s="46"/>
      <c r="J566" s="46"/>
      <c r="K566" s="46"/>
      <c r="L566" s="26"/>
      <c r="M566" s="27"/>
      <c r="N566" s="27"/>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row>
    <row r="567" spans="1:82" s="3" customFormat="1" x14ac:dyDescent="0.25">
      <c r="A567" s="40"/>
      <c r="B567" s="4"/>
      <c r="C567" s="27"/>
      <c r="D567" s="27"/>
      <c r="E567" s="27"/>
      <c r="F567" s="27"/>
      <c r="G567" s="27"/>
      <c r="H567" s="27"/>
      <c r="I567" s="46"/>
      <c r="J567" s="46"/>
      <c r="K567" s="46"/>
      <c r="L567" s="26"/>
      <c r="M567" s="27"/>
      <c r="N567" s="27"/>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row>
    <row r="568" spans="1:82" s="3" customFormat="1" x14ac:dyDescent="0.25">
      <c r="A568" s="40"/>
      <c r="B568" s="4"/>
      <c r="C568" s="27"/>
      <c r="D568" s="27"/>
      <c r="E568" s="27"/>
      <c r="F568" s="27"/>
      <c r="G568" s="27"/>
      <c r="H568" s="27"/>
      <c r="I568" s="46"/>
      <c r="J568" s="46"/>
      <c r="K568" s="46"/>
      <c r="L568" s="26"/>
      <c r="M568" s="27"/>
      <c r="N568" s="27"/>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row>
    <row r="569" spans="1:82" s="3" customFormat="1" x14ac:dyDescent="0.25">
      <c r="A569" s="40"/>
      <c r="B569" s="4"/>
      <c r="C569" s="27"/>
      <c r="D569" s="27"/>
      <c r="E569" s="27"/>
      <c r="F569" s="27"/>
      <c r="G569" s="27"/>
      <c r="H569" s="27"/>
      <c r="I569" s="46"/>
      <c r="J569" s="46"/>
      <c r="K569" s="46"/>
      <c r="L569" s="26"/>
      <c r="M569" s="27"/>
      <c r="N569" s="27"/>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row>
    <row r="570" spans="1:82" s="3" customFormat="1" x14ac:dyDescent="0.25">
      <c r="A570" s="40"/>
      <c r="B570" s="4"/>
      <c r="C570" s="27"/>
      <c r="D570" s="27"/>
      <c r="E570" s="27"/>
      <c r="F570" s="27"/>
      <c r="G570" s="27"/>
      <c r="H570" s="27"/>
      <c r="I570" s="46"/>
      <c r="J570" s="46"/>
      <c r="K570" s="46"/>
      <c r="L570" s="26"/>
      <c r="M570" s="27"/>
      <c r="N570" s="27"/>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row>
    <row r="571" spans="1:82" s="3" customFormat="1" x14ac:dyDescent="0.25">
      <c r="A571" s="40"/>
      <c r="B571" s="4"/>
      <c r="C571" s="27"/>
      <c r="D571" s="27"/>
      <c r="E571" s="27"/>
      <c r="F571" s="27"/>
      <c r="G571" s="27"/>
      <c r="H571" s="27"/>
      <c r="I571" s="46"/>
      <c r="J571" s="46"/>
      <c r="K571" s="46"/>
      <c r="L571" s="26"/>
      <c r="M571" s="27"/>
      <c r="N571" s="27"/>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row>
    <row r="572" spans="1:82" s="3" customFormat="1" x14ac:dyDescent="0.25">
      <c r="A572" s="40"/>
      <c r="B572" s="4"/>
      <c r="C572" s="27"/>
      <c r="D572" s="27"/>
      <c r="E572" s="27"/>
      <c r="F572" s="27"/>
      <c r="G572" s="27"/>
      <c r="H572" s="27"/>
      <c r="I572" s="46"/>
      <c r="J572" s="46"/>
      <c r="K572" s="46"/>
      <c r="L572" s="26"/>
      <c r="M572" s="27"/>
      <c r="N572" s="27"/>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row>
    <row r="573" spans="1:82" s="3" customFormat="1" x14ac:dyDescent="0.25">
      <c r="A573" s="40"/>
      <c r="B573" s="4"/>
      <c r="C573" s="27"/>
      <c r="D573" s="27"/>
      <c r="E573" s="27"/>
      <c r="F573" s="27"/>
      <c r="G573" s="27"/>
      <c r="H573" s="27"/>
      <c r="I573" s="46"/>
      <c r="J573" s="46"/>
      <c r="K573" s="46"/>
      <c r="L573" s="26"/>
      <c r="M573" s="27"/>
      <c r="N573" s="27"/>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row>
    <row r="574" spans="1:82" s="3" customFormat="1" x14ac:dyDescent="0.25">
      <c r="A574" s="40"/>
      <c r="B574" s="4"/>
      <c r="C574" s="27"/>
      <c r="D574" s="27"/>
      <c r="E574" s="27"/>
      <c r="F574" s="27"/>
      <c r="G574" s="27"/>
      <c r="H574" s="27"/>
      <c r="I574" s="46"/>
      <c r="J574" s="46"/>
      <c r="K574" s="46"/>
      <c r="L574" s="26"/>
      <c r="M574" s="27"/>
      <c r="N574" s="27"/>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row>
    <row r="575" spans="1:82" s="3" customFormat="1" x14ac:dyDescent="0.25">
      <c r="A575" s="40"/>
      <c r="B575" s="4"/>
      <c r="C575" s="27"/>
      <c r="D575" s="27"/>
      <c r="E575" s="27"/>
      <c r="F575" s="27"/>
      <c r="G575" s="27"/>
      <c r="H575" s="27"/>
      <c r="I575" s="46"/>
      <c r="J575" s="46"/>
      <c r="K575" s="46"/>
      <c r="L575" s="26"/>
      <c r="M575" s="27"/>
      <c r="N575" s="27"/>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row>
    <row r="576" spans="1:82" s="3" customFormat="1" x14ac:dyDescent="0.25">
      <c r="A576" s="40"/>
      <c r="B576" s="4"/>
      <c r="C576" s="27"/>
      <c r="D576" s="27"/>
      <c r="E576" s="27"/>
      <c r="F576" s="27"/>
      <c r="G576" s="27"/>
      <c r="H576" s="27"/>
      <c r="I576" s="46"/>
      <c r="J576" s="46"/>
      <c r="K576" s="46"/>
      <c r="L576" s="26"/>
      <c r="M576" s="27"/>
      <c r="N576" s="27"/>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row>
    <row r="577" spans="1:82" s="3" customFormat="1" x14ac:dyDescent="0.25">
      <c r="A577" s="40"/>
      <c r="B577" s="4"/>
      <c r="C577" s="27"/>
      <c r="D577" s="27"/>
      <c r="E577" s="27"/>
      <c r="F577" s="27"/>
      <c r="G577" s="27"/>
      <c r="H577" s="27"/>
      <c r="I577" s="46"/>
      <c r="J577" s="46"/>
      <c r="K577" s="46"/>
      <c r="L577" s="26"/>
      <c r="M577" s="27"/>
      <c r="N577" s="27"/>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row>
    <row r="578" spans="1:82" s="3" customFormat="1" x14ac:dyDescent="0.25">
      <c r="A578" s="40"/>
      <c r="B578" s="4"/>
      <c r="C578" s="27"/>
      <c r="D578" s="27"/>
      <c r="E578" s="27"/>
      <c r="F578" s="27"/>
      <c r="G578" s="27"/>
      <c r="H578" s="27"/>
      <c r="I578" s="46"/>
      <c r="J578" s="46"/>
      <c r="K578" s="46"/>
      <c r="L578" s="26"/>
      <c r="M578" s="27"/>
      <c r="N578" s="27"/>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row>
    <row r="579" spans="1:82" s="3" customFormat="1" x14ac:dyDescent="0.25">
      <c r="A579" s="40"/>
      <c r="B579" s="4"/>
      <c r="C579" s="27"/>
      <c r="D579" s="27"/>
      <c r="E579" s="27"/>
      <c r="F579" s="27"/>
      <c r="G579" s="27"/>
      <c r="H579" s="27"/>
      <c r="I579" s="46"/>
      <c r="J579" s="46"/>
      <c r="K579" s="46"/>
      <c r="L579" s="26"/>
      <c r="M579" s="27"/>
      <c r="N579" s="27"/>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row>
    <row r="580" spans="1:82" s="3" customFormat="1" x14ac:dyDescent="0.25">
      <c r="A580" s="40"/>
      <c r="B580" s="4"/>
      <c r="C580" s="27"/>
      <c r="D580" s="27"/>
      <c r="E580" s="27"/>
      <c r="F580" s="27"/>
      <c r="G580" s="27"/>
      <c r="H580" s="27"/>
      <c r="I580" s="46"/>
      <c r="J580" s="46"/>
      <c r="K580" s="46"/>
      <c r="L580" s="26"/>
      <c r="M580" s="27"/>
      <c r="N580" s="27"/>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row>
    <row r="581" spans="1:82" s="3" customFormat="1" x14ac:dyDescent="0.25">
      <c r="A581" s="40"/>
      <c r="B581" s="4"/>
      <c r="C581" s="27"/>
      <c r="D581" s="27"/>
      <c r="E581" s="27"/>
      <c r="F581" s="27"/>
      <c r="G581" s="27"/>
      <c r="H581" s="27"/>
      <c r="I581" s="46"/>
      <c r="J581" s="46"/>
      <c r="K581" s="46"/>
      <c r="L581" s="26"/>
      <c r="M581" s="27"/>
      <c r="N581" s="27"/>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row>
    <row r="582" spans="1:82" s="3" customFormat="1" x14ac:dyDescent="0.25">
      <c r="A582" s="40"/>
      <c r="B582" s="4"/>
      <c r="C582" s="27"/>
      <c r="D582" s="27"/>
      <c r="E582" s="27"/>
      <c r="F582" s="27"/>
      <c r="G582" s="27"/>
      <c r="H582" s="27"/>
      <c r="I582" s="46"/>
      <c r="J582" s="46"/>
      <c r="K582" s="46"/>
      <c r="L582" s="26"/>
      <c r="M582" s="27"/>
      <c r="N582" s="27"/>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row>
    <row r="583" spans="1:82" s="3" customFormat="1" x14ac:dyDescent="0.25">
      <c r="A583" s="40"/>
      <c r="B583" s="4"/>
      <c r="C583" s="27"/>
      <c r="D583" s="27"/>
      <c r="E583" s="27"/>
      <c r="F583" s="27"/>
      <c r="G583" s="27"/>
      <c r="H583" s="27"/>
      <c r="I583" s="46"/>
      <c r="J583" s="46"/>
      <c r="K583" s="46"/>
      <c r="L583" s="26"/>
      <c r="M583" s="27"/>
      <c r="N583" s="27"/>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row>
    <row r="584" spans="1:82" s="3" customFormat="1" x14ac:dyDescent="0.25">
      <c r="A584" s="40"/>
      <c r="B584" s="4"/>
      <c r="C584" s="27"/>
      <c r="D584" s="27"/>
      <c r="E584" s="27"/>
      <c r="F584" s="27"/>
      <c r="G584" s="27"/>
      <c r="H584" s="27"/>
      <c r="I584" s="46"/>
      <c r="J584" s="46"/>
      <c r="K584" s="46"/>
      <c r="L584" s="26"/>
      <c r="M584" s="27"/>
      <c r="N584" s="27"/>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row>
    <row r="585" spans="1:82" s="3" customFormat="1" x14ac:dyDescent="0.25">
      <c r="A585" s="40"/>
      <c r="B585" s="4"/>
      <c r="C585" s="27"/>
      <c r="D585" s="27"/>
      <c r="E585" s="27"/>
      <c r="F585" s="27"/>
      <c r="G585" s="27"/>
      <c r="H585" s="27"/>
      <c r="I585" s="46"/>
      <c r="J585" s="46"/>
      <c r="K585" s="46"/>
      <c r="L585" s="26"/>
      <c r="M585" s="27"/>
      <c r="N585" s="27"/>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row>
    <row r="586" spans="1:82" s="3" customFormat="1" x14ac:dyDescent="0.25">
      <c r="A586" s="40"/>
      <c r="B586" s="4"/>
      <c r="C586" s="27"/>
      <c r="D586" s="27"/>
      <c r="E586" s="27"/>
      <c r="F586" s="27"/>
      <c r="G586" s="27"/>
      <c r="H586" s="27"/>
      <c r="I586" s="46"/>
      <c r="J586" s="46"/>
      <c r="K586" s="46"/>
      <c r="L586" s="26"/>
      <c r="M586" s="27"/>
      <c r="N586" s="27"/>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row>
    <row r="587" spans="1:82" s="3" customFormat="1" x14ac:dyDescent="0.25">
      <c r="A587" s="40"/>
      <c r="B587" s="4"/>
      <c r="C587" s="27"/>
      <c r="D587" s="27"/>
      <c r="E587" s="27"/>
      <c r="F587" s="27"/>
      <c r="G587" s="27"/>
      <c r="H587" s="27"/>
      <c r="I587" s="46"/>
      <c r="J587" s="46"/>
      <c r="K587" s="46"/>
      <c r="L587" s="26"/>
      <c r="M587" s="27"/>
      <c r="N587" s="27"/>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row>
    <row r="588" spans="1:82" s="3" customFormat="1" x14ac:dyDescent="0.25">
      <c r="A588" s="40"/>
      <c r="B588" s="4"/>
      <c r="C588" s="27"/>
      <c r="D588" s="27"/>
      <c r="E588" s="27"/>
      <c r="F588" s="27"/>
      <c r="G588" s="27"/>
      <c r="H588" s="27"/>
      <c r="I588" s="46"/>
      <c r="J588" s="46"/>
      <c r="K588" s="46"/>
      <c r="L588" s="26"/>
      <c r="M588" s="27"/>
      <c r="N588" s="27"/>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row>
    <row r="589" spans="1:82" s="3" customFormat="1" x14ac:dyDescent="0.25">
      <c r="A589" s="40"/>
      <c r="B589" s="4"/>
      <c r="C589" s="27"/>
      <c r="D589" s="27"/>
      <c r="E589" s="27"/>
      <c r="F589" s="27"/>
      <c r="G589" s="27"/>
      <c r="H589" s="27"/>
      <c r="I589" s="46"/>
      <c r="J589" s="46"/>
      <c r="K589" s="46"/>
      <c r="L589" s="26"/>
      <c r="M589" s="27"/>
      <c r="N589" s="27"/>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row>
    <row r="590" spans="1:82" s="3" customFormat="1" x14ac:dyDescent="0.25">
      <c r="A590" s="40"/>
      <c r="B590" s="4"/>
      <c r="C590" s="27"/>
      <c r="D590" s="27"/>
      <c r="E590" s="27"/>
      <c r="F590" s="27"/>
      <c r="G590" s="27"/>
      <c r="H590" s="27"/>
      <c r="I590" s="46"/>
      <c r="J590" s="46"/>
      <c r="K590" s="46"/>
      <c r="L590" s="26"/>
      <c r="M590" s="27"/>
      <c r="N590" s="27"/>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row>
    <row r="591" spans="1:82" s="3" customFormat="1" x14ac:dyDescent="0.25">
      <c r="A591" s="40"/>
      <c r="B591" s="4"/>
      <c r="C591" s="27"/>
      <c r="D591" s="27"/>
      <c r="E591" s="27"/>
      <c r="F591" s="27"/>
      <c r="G591" s="27"/>
      <c r="H591" s="27"/>
      <c r="I591" s="46"/>
      <c r="J591" s="46"/>
      <c r="K591" s="46"/>
      <c r="L591" s="26"/>
      <c r="M591" s="27"/>
      <c r="N591" s="27"/>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row>
    <row r="592" spans="1:82" s="3" customFormat="1" x14ac:dyDescent="0.25">
      <c r="A592" s="40"/>
      <c r="B592" s="4"/>
      <c r="C592" s="27"/>
      <c r="D592" s="27"/>
      <c r="E592" s="27"/>
      <c r="F592" s="27"/>
      <c r="G592" s="27"/>
      <c r="H592" s="27"/>
      <c r="I592" s="46"/>
      <c r="J592" s="46"/>
      <c r="K592" s="46"/>
      <c r="L592" s="26"/>
      <c r="M592" s="27"/>
      <c r="N592" s="27"/>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row>
    <row r="593" spans="1:82" s="3" customFormat="1" x14ac:dyDescent="0.25">
      <c r="A593" s="40"/>
      <c r="B593" s="4"/>
      <c r="C593" s="27"/>
      <c r="D593" s="27"/>
      <c r="E593" s="27"/>
      <c r="F593" s="27"/>
      <c r="G593" s="27"/>
      <c r="H593" s="27"/>
      <c r="I593" s="46"/>
      <c r="J593" s="46"/>
      <c r="K593" s="46"/>
      <c r="L593" s="26"/>
      <c r="M593" s="27"/>
      <c r="N593" s="27"/>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row>
    <row r="594" spans="1:82" s="3" customFormat="1" x14ac:dyDescent="0.25">
      <c r="A594" s="40"/>
      <c r="B594" s="4"/>
      <c r="C594" s="27"/>
      <c r="D594" s="27"/>
      <c r="E594" s="27"/>
      <c r="F594" s="27"/>
      <c r="G594" s="27"/>
      <c r="H594" s="27"/>
      <c r="I594" s="46"/>
      <c r="J594" s="46"/>
      <c r="K594" s="46"/>
      <c r="L594" s="26"/>
      <c r="M594" s="27"/>
      <c r="N594" s="27"/>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row>
    <row r="595" spans="1:82" s="3" customFormat="1" x14ac:dyDescent="0.25">
      <c r="A595" s="40"/>
      <c r="B595" s="4"/>
      <c r="C595" s="27"/>
      <c r="D595" s="27"/>
      <c r="E595" s="27"/>
      <c r="F595" s="27"/>
      <c r="G595" s="27"/>
      <c r="H595" s="27"/>
      <c r="I595" s="46"/>
      <c r="J595" s="46"/>
      <c r="K595" s="46"/>
      <c r="L595" s="26"/>
      <c r="M595" s="27"/>
      <c r="N595" s="27"/>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row>
    <row r="596" spans="1:82" s="3" customFormat="1" x14ac:dyDescent="0.25">
      <c r="A596" s="40"/>
      <c r="B596" s="4"/>
      <c r="C596" s="27"/>
      <c r="D596" s="27"/>
      <c r="E596" s="27"/>
      <c r="F596" s="27"/>
      <c r="G596" s="27"/>
      <c r="H596" s="27"/>
      <c r="I596" s="46"/>
      <c r="J596" s="46"/>
      <c r="K596" s="46"/>
      <c r="L596" s="26"/>
      <c r="M596" s="27"/>
      <c r="N596" s="27"/>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row>
    <row r="597" spans="1:82" s="3" customFormat="1" x14ac:dyDescent="0.25">
      <c r="A597" s="40"/>
      <c r="B597" s="4"/>
      <c r="C597" s="27"/>
      <c r="D597" s="27"/>
      <c r="E597" s="27"/>
      <c r="F597" s="27"/>
      <c r="G597" s="27"/>
      <c r="H597" s="27"/>
      <c r="I597" s="46"/>
      <c r="J597" s="46"/>
      <c r="K597" s="46"/>
      <c r="L597" s="26"/>
      <c r="M597" s="27"/>
      <c r="N597" s="27"/>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row>
    <row r="598" spans="1:82" s="3" customFormat="1" x14ac:dyDescent="0.25">
      <c r="A598" s="40"/>
      <c r="B598" s="4"/>
      <c r="C598" s="27"/>
      <c r="D598" s="27"/>
      <c r="E598" s="27"/>
      <c r="F598" s="27"/>
      <c r="G598" s="27"/>
      <c r="H598" s="27"/>
      <c r="I598" s="46"/>
      <c r="J598" s="46"/>
      <c r="K598" s="46"/>
      <c r="L598" s="26"/>
      <c r="M598" s="27"/>
      <c r="N598" s="27"/>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row>
    <row r="599" spans="1:82" s="3" customFormat="1" x14ac:dyDescent="0.25">
      <c r="A599" s="40"/>
      <c r="B599" s="4"/>
      <c r="C599" s="27"/>
      <c r="D599" s="27"/>
      <c r="E599" s="27"/>
      <c r="F599" s="27"/>
      <c r="G599" s="27"/>
      <c r="H599" s="27"/>
      <c r="I599" s="46"/>
      <c r="J599" s="46"/>
      <c r="K599" s="46"/>
      <c r="L599" s="26"/>
      <c r="M599" s="27"/>
      <c r="N599" s="27"/>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row>
    <row r="600" spans="1:82" s="3" customFormat="1" x14ac:dyDescent="0.25">
      <c r="A600" s="40"/>
      <c r="B600" s="4"/>
      <c r="C600" s="27"/>
      <c r="D600" s="27"/>
      <c r="E600" s="27"/>
      <c r="F600" s="27"/>
      <c r="G600" s="27"/>
      <c r="H600" s="27"/>
      <c r="I600" s="46"/>
      <c r="J600" s="46"/>
      <c r="K600" s="46"/>
      <c r="L600" s="26"/>
      <c r="M600" s="27"/>
      <c r="N600" s="27"/>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row>
    <row r="601" spans="1:82" s="3" customFormat="1" x14ac:dyDescent="0.25">
      <c r="A601" s="40"/>
      <c r="B601" s="4"/>
      <c r="C601" s="27"/>
      <c r="D601" s="27"/>
      <c r="E601" s="27"/>
      <c r="F601" s="27"/>
      <c r="G601" s="27"/>
      <c r="H601" s="27"/>
      <c r="I601" s="46"/>
      <c r="J601" s="46"/>
      <c r="K601" s="46"/>
      <c r="L601" s="26"/>
      <c r="M601" s="27"/>
      <c r="N601" s="27"/>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row>
    <row r="602" spans="1:82" s="3" customFormat="1" x14ac:dyDescent="0.25">
      <c r="A602" s="40"/>
      <c r="B602" s="4"/>
      <c r="C602" s="27"/>
      <c r="D602" s="27"/>
      <c r="E602" s="27"/>
      <c r="F602" s="27"/>
      <c r="G602" s="27"/>
      <c r="H602" s="27"/>
      <c r="I602" s="46"/>
      <c r="J602" s="46"/>
      <c r="K602" s="46"/>
      <c r="L602" s="26"/>
      <c r="M602" s="27"/>
      <c r="N602" s="27"/>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row>
    <row r="603" spans="1:82" s="3" customFormat="1" x14ac:dyDescent="0.25">
      <c r="A603" s="40"/>
      <c r="B603" s="4"/>
      <c r="C603" s="27"/>
      <c r="D603" s="27"/>
      <c r="E603" s="27"/>
      <c r="F603" s="27"/>
      <c r="G603" s="27"/>
      <c r="H603" s="27"/>
      <c r="I603" s="46"/>
      <c r="J603" s="46"/>
      <c r="K603" s="46"/>
      <c r="L603" s="26"/>
      <c r="M603" s="27"/>
      <c r="N603" s="27"/>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row>
    <row r="604" spans="1:82" s="3" customFormat="1" x14ac:dyDescent="0.25">
      <c r="A604" s="40"/>
      <c r="B604" s="4"/>
      <c r="C604" s="27"/>
      <c r="D604" s="27"/>
      <c r="E604" s="27"/>
      <c r="F604" s="27"/>
      <c r="G604" s="27"/>
      <c r="H604" s="27"/>
      <c r="I604" s="46"/>
      <c r="J604" s="46"/>
      <c r="K604" s="46"/>
      <c r="L604" s="26"/>
      <c r="M604" s="27"/>
      <c r="N604" s="27"/>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row>
    <row r="605" spans="1:82" s="3" customFormat="1" x14ac:dyDescent="0.25">
      <c r="A605" s="40"/>
      <c r="B605" s="4"/>
      <c r="C605" s="27"/>
      <c r="D605" s="27"/>
      <c r="E605" s="27"/>
      <c r="F605" s="27"/>
      <c r="G605" s="27"/>
      <c r="H605" s="27"/>
      <c r="I605" s="46"/>
      <c r="J605" s="46"/>
      <c r="K605" s="46"/>
      <c r="L605" s="26"/>
      <c r="M605" s="27"/>
      <c r="N605" s="27"/>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row>
    <row r="606" spans="1:82" s="3" customFormat="1" x14ac:dyDescent="0.25">
      <c r="A606" s="40"/>
      <c r="B606" s="4"/>
      <c r="C606" s="27"/>
      <c r="D606" s="27"/>
      <c r="E606" s="27"/>
      <c r="F606" s="27"/>
      <c r="G606" s="27"/>
      <c r="H606" s="27"/>
      <c r="I606" s="46"/>
      <c r="J606" s="46"/>
      <c r="K606" s="46"/>
      <c r="L606" s="26"/>
      <c r="M606" s="27"/>
      <c r="N606" s="27"/>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row>
    <row r="607" spans="1:82" s="3" customFormat="1" x14ac:dyDescent="0.25">
      <c r="A607" s="40"/>
      <c r="B607" s="4"/>
      <c r="C607" s="27"/>
      <c r="D607" s="27"/>
      <c r="E607" s="27"/>
      <c r="F607" s="27"/>
      <c r="G607" s="27"/>
      <c r="H607" s="27"/>
      <c r="I607" s="46"/>
      <c r="J607" s="46"/>
      <c r="K607" s="46"/>
      <c r="L607" s="26"/>
      <c r="M607" s="27"/>
      <c r="N607" s="27"/>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row>
    <row r="608" spans="1:82" s="3" customFormat="1" x14ac:dyDescent="0.25">
      <c r="A608" s="40"/>
      <c r="B608" s="4"/>
      <c r="C608" s="27"/>
      <c r="D608" s="27"/>
      <c r="E608" s="27"/>
      <c r="F608" s="27"/>
      <c r="G608" s="27"/>
      <c r="H608" s="27"/>
      <c r="I608" s="46"/>
      <c r="J608" s="46"/>
      <c r="K608" s="46"/>
      <c r="L608" s="26"/>
      <c r="M608" s="27"/>
      <c r="N608" s="27"/>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row>
    <row r="609" spans="1:82" s="3" customFormat="1" x14ac:dyDescent="0.25">
      <c r="A609" s="40"/>
      <c r="B609" s="4"/>
      <c r="C609" s="27"/>
      <c r="D609" s="27"/>
      <c r="E609" s="27"/>
      <c r="F609" s="27"/>
      <c r="G609" s="27"/>
      <c r="H609" s="27"/>
      <c r="I609" s="46"/>
      <c r="J609" s="46"/>
      <c r="K609" s="46"/>
      <c r="L609" s="26"/>
      <c r="M609" s="27"/>
      <c r="N609" s="27"/>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row>
    <row r="610" spans="1:82" s="3" customFormat="1" x14ac:dyDescent="0.25">
      <c r="A610" s="40"/>
      <c r="B610" s="4"/>
      <c r="C610" s="27"/>
      <c r="D610" s="27"/>
      <c r="E610" s="27"/>
      <c r="F610" s="27"/>
      <c r="G610" s="27"/>
      <c r="H610" s="27"/>
      <c r="I610" s="46"/>
      <c r="J610" s="46"/>
      <c r="K610" s="46"/>
      <c r="L610" s="26"/>
      <c r="M610" s="27"/>
      <c r="N610" s="27"/>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row>
    <row r="611" spans="1:82" s="3" customFormat="1" x14ac:dyDescent="0.25">
      <c r="A611" s="40"/>
      <c r="B611" s="4"/>
      <c r="C611" s="27"/>
      <c r="D611" s="27"/>
      <c r="E611" s="27"/>
      <c r="F611" s="27"/>
      <c r="G611" s="27"/>
      <c r="H611" s="27"/>
      <c r="I611" s="46"/>
      <c r="J611" s="46"/>
      <c r="K611" s="46"/>
      <c r="L611" s="26"/>
      <c r="M611" s="27"/>
      <c r="N611" s="27"/>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row>
    <row r="612" spans="1:82" s="3" customFormat="1" x14ac:dyDescent="0.25">
      <c r="A612" s="40"/>
      <c r="B612" s="4"/>
      <c r="C612" s="27"/>
      <c r="D612" s="27"/>
      <c r="E612" s="27"/>
      <c r="F612" s="27"/>
      <c r="G612" s="27"/>
      <c r="H612" s="27"/>
      <c r="I612" s="46"/>
      <c r="J612" s="46"/>
      <c r="K612" s="46"/>
      <c r="L612" s="26"/>
      <c r="M612" s="27"/>
      <c r="N612" s="27"/>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row>
    <row r="613" spans="1:82" s="3" customFormat="1" x14ac:dyDescent="0.25">
      <c r="A613" s="40"/>
      <c r="B613" s="4"/>
      <c r="C613" s="27"/>
      <c r="D613" s="27"/>
      <c r="E613" s="27"/>
      <c r="F613" s="27"/>
      <c r="G613" s="27"/>
      <c r="H613" s="27"/>
      <c r="I613" s="46"/>
      <c r="J613" s="46"/>
      <c r="K613" s="46"/>
      <c r="L613" s="26"/>
      <c r="M613" s="27"/>
      <c r="N613" s="27"/>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row>
    <row r="614" spans="1:82" s="3" customFormat="1" x14ac:dyDescent="0.25">
      <c r="A614" s="40"/>
      <c r="B614" s="4"/>
      <c r="C614" s="27"/>
      <c r="D614" s="27"/>
      <c r="E614" s="27"/>
      <c r="F614" s="27"/>
      <c r="G614" s="27"/>
      <c r="H614" s="27"/>
      <c r="I614" s="46"/>
      <c r="J614" s="46"/>
      <c r="K614" s="46"/>
      <c r="L614" s="26"/>
      <c r="M614" s="27"/>
      <c r="N614" s="27"/>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row>
    <row r="615" spans="1:82" s="3" customFormat="1" x14ac:dyDescent="0.25">
      <c r="A615" s="40"/>
      <c r="B615" s="4"/>
      <c r="C615" s="27"/>
      <c r="D615" s="27"/>
      <c r="E615" s="27"/>
      <c r="F615" s="27"/>
      <c r="G615" s="27"/>
      <c r="H615" s="27"/>
      <c r="I615" s="46"/>
      <c r="J615" s="46"/>
      <c r="K615" s="46"/>
      <c r="L615" s="26"/>
      <c r="M615" s="27"/>
      <c r="N615" s="27"/>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row>
    <row r="616" spans="1:82" s="3" customFormat="1" x14ac:dyDescent="0.25">
      <c r="A616" s="40"/>
      <c r="B616" s="4"/>
      <c r="C616" s="27"/>
      <c r="D616" s="27"/>
      <c r="E616" s="27"/>
      <c r="F616" s="27"/>
      <c r="G616" s="27"/>
      <c r="H616" s="27"/>
      <c r="I616" s="46"/>
      <c r="J616" s="46"/>
      <c r="K616" s="46"/>
      <c r="L616" s="26"/>
      <c r="M616" s="27"/>
      <c r="N616" s="27"/>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row>
    <row r="617" spans="1:82" s="3" customFormat="1" x14ac:dyDescent="0.25">
      <c r="A617" s="40"/>
      <c r="B617" s="4"/>
      <c r="C617" s="27"/>
      <c r="D617" s="27"/>
      <c r="E617" s="27"/>
      <c r="F617" s="27"/>
      <c r="G617" s="27"/>
      <c r="H617" s="27"/>
      <c r="I617" s="46"/>
      <c r="J617" s="46"/>
      <c r="K617" s="46"/>
      <c r="L617" s="26"/>
      <c r="M617" s="27"/>
      <c r="N617" s="27"/>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row>
    <row r="618" spans="1:82" s="3" customFormat="1" x14ac:dyDescent="0.25">
      <c r="A618" s="40"/>
      <c r="B618" s="4"/>
      <c r="C618" s="27"/>
      <c r="D618" s="27"/>
      <c r="E618" s="27"/>
      <c r="F618" s="27"/>
      <c r="G618" s="27"/>
      <c r="H618" s="27"/>
      <c r="I618" s="46"/>
      <c r="J618" s="46"/>
      <c r="K618" s="46"/>
      <c r="L618" s="26"/>
      <c r="M618" s="27"/>
      <c r="N618" s="27"/>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row>
    <row r="619" spans="1:82" s="3" customFormat="1" x14ac:dyDescent="0.25">
      <c r="A619" s="40"/>
      <c r="B619" s="4"/>
      <c r="C619" s="27"/>
      <c r="D619" s="27"/>
      <c r="E619" s="27"/>
      <c r="F619" s="27"/>
      <c r="G619" s="27"/>
      <c r="H619" s="27"/>
      <c r="I619" s="46"/>
      <c r="J619" s="46"/>
      <c r="K619" s="46"/>
      <c r="L619" s="26"/>
      <c r="M619" s="27"/>
      <c r="N619" s="27"/>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row>
    <row r="620" spans="1:82" s="3" customFormat="1" x14ac:dyDescent="0.25">
      <c r="A620" s="40"/>
      <c r="B620" s="4"/>
      <c r="C620" s="27"/>
      <c r="D620" s="27"/>
      <c r="E620" s="27"/>
      <c r="F620" s="27"/>
      <c r="G620" s="27"/>
      <c r="H620" s="27"/>
      <c r="I620" s="46"/>
      <c r="J620" s="46"/>
      <c r="K620" s="46"/>
      <c r="L620" s="26"/>
      <c r="M620" s="27"/>
      <c r="N620" s="27"/>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row>
    <row r="621" spans="1:82" s="3" customFormat="1" x14ac:dyDescent="0.25">
      <c r="A621" s="40"/>
      <c r="B621" s="4"/>
      <c r="C621" s="27"/>
      <c r="D621" s="27"/>
      <c r="E621" s="27"/>
      <c r="F621" s="27"/>
      <c r="G621" s="27"/>
      <c r="H621" s="27"/>
      <c r="I621" s="46"/>
      <c r="J621" s="46"/>
      <c r="K621" s="46"/>
      <c r="L621" s="26"/>
      <c r="M621" s="27"/>
      <c r="N621" s="27"/>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row>
    <row r="622" spans="1:82" s="3" customFormat="1" x14ac:dyDescent="0.25">
      <c r="A622" s="40"/>
      <c r="B622" s="4"/>
      <c r="C622" s="27"/>
      <c r="D622" s="27"/>
      <c r="E622" s="27"/>
      <c r="F622" s="27"/>
      <c r="G622" s="27"/>
      <c r="H622" s="27"/>
      <c r="I622" s="46"/>
      <c r="J622" s="46"/>
      <c r="K622" s="46"/>
      <c r="L622" s="26"/>
      <c r="M622" s="27"/>
      <c r="N622" s="27"/>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row>
    <row r="623" spans="1:82" s="3" customFormat="1" x14ac:dyDescent="0.25">
      <c r="A623" s="40"/>
      <c r="B623" s="4"/>
      <c r="C623" s="27"/>
      <c r="D623" s="27"/>
      <c r="E623" s="27"/>
      <c r="F623" s="27"/>
      <c r="G623" s="27"/>
      <c r="H623" s="27"/>
      <c r="I623" s="46"/>
      <c r="J623" s="46"/>
      <c r="K623" s="46"/>
      <c r="L623" s="26"/>
      <c r="M623" s="27"/>
      <c r="N623" s="27"/>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row>
    <row r="624" spans="1:82" s="3" customFormat="1" x14ac:dyDescent="0.25">
      <c r="A624" s="40"/>
      <c r="B624" s="4"/>
      <c r="C624" s="27"/>
      <c r="D624" s="27"/>
      <c r="E624" s="27"/>
      <c r="F624" s="27"/>
      <c r="G624" s="27"/>
      <c r="H624" s="27"/>
      <c r="I624" s="46"/>
      <c r="J624" s="46"/>
      <c r="K624" s="46"/>
      <c r="L624" s="26"/>
      <c r="M624" s="27"/>
      <c r="N624" s="27"/>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row>
    <row r="625" spans="1:82" s="3" customFormat="1" x14ac:dyDescent="0.25">
      <c r="A625" s="40"/>
      <c r="B625" s="4"/>
      <c r="C625" s="27"/>
      <c r="D625" s="27"/>
      <c r="E625" s="27"/>
      <c r="F625" s="27"/>
      <c r="G625" s="27"/>
      <c r="H625" s="27"/>
      <c r="I625" s="46"/>
      <c r="J625" s="46"/>
      <c r="K625" s="46"/>
      <c r="L625" s="26"/>
      <c r="M625" s="27"/>
      <c r="N625" s="27"/>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row>
    <row r="626" spans="1:82" s="3" customFormat="1" x14ac:dyDescent="0.25">
      <c r="A626" s="40"/>
      <c r="B626" s="4"/>
      <c r="C626" s="27"/>
      <c r="D626" s="27"/>
      <c r="E626" s="27"/>
      <c r="F626" s="27"/>
      <c r="G626" s="27"/>
      <c r="H626" s="27"/>
      <c r="I626" s="46"/>
      <c r="J626" s="46"/>
      <c r="K626" s="46"/>
      <c r="L626" s="26"/>
      <c r="M626" s="27"/>
      <c r="N626" s="27"/>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row>
    <row r="627" spans="1:82" s="3" customFormat="1" x14ac:dyDescent="0.25">
      <c r="A627" s="40"/>
      <c r="B627" s="4"/>
      <c r="C627" s="27"/>
      <c r="D627" s="27"/>
      <c r="E627" s="27"/>
      <c r="F627" s="27"/>
      <c r="G627" s="27"/>
      <c r="H627" s="27"/>
      <c r="I627" s="46"/>
      <c r="J627" s="46"/>
      <c r="K627" s="46"/>
      <c r="L627" s="26"/>
      <c r="M627" s="27"/>
      <c r="N627" s="27"/>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row>
    <row r="628" spans="1:82" s="3" customFormat="1" x14ac:dyDescent="0.25">
      <c r="A628" s="40"/>
      <c r="B628" s="4"/>
      <c r="C628" s="27"/>
      <c r="D628" s="27"/>
      <c r="E628" s="27"/>
      <c r="F628" s="27"/>
      <c r="G628" s="27"/>
      <c r="H628" s="27"/>
      <c r="I628" s="46"/>
      <c r="J628" s="46"/>
      <c r="K628" s="46"/>
      <c r="L628" s="26"/>
      <c r="M628" s="27"/>
      <c r="N628" s="27"/>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row>
    <row r="629" spans="1:82" s="3" customFormat="1" x14ac:dyDescent="0.25">
      <c r="A629" s="40"/>
      <c r="B629" s="4"/>
      <c r="C629" s="27"/>
      <c r="D629" s="27"/>
      <c r="E629" s="27"/>
      <c r="F629" s="27"/>
      <c r="G629" s="27"/>
      <c r="H629" s="27"/>
      <c r="I629" s="46"/>
      <c r="J629" s="46"/>
      <c r="K629" s="46"/>
      <c r="L629" s="26"/>
      <c r="M629" s="27"/>
      <c r="N629" s="27"/>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row>
    <row r="630" spans="1:82" s="3" customFormat="1" x14ac:dyDescent="0.25">
      <c r="A630" s="40"/>
      <c r="B630" s="4"/>
      <c r="C630" s="27"/>
      <c r="D630" s="27"/>
      <c r="E630" s="27"/>
      <c r="F630" s="27"/>
      <c r="G630" s="27"/>
      <c r="H630" s="27"/>
      <c r="I630" s="46"/>
      <c r="J630" s="46"/>
      <c r="K630" s="46"/>
      <c r="L630" s="26"/>
      <c r="M630" s="27"/>
      <c r="N630" s="27"/>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row>
    <row r="631" spans="1:82" s="3" customFormat="1" x14ac:dyDescent="0.25">
      <c r="A631" s="40"/>
      <c r="B631" s="4"/>
      <c r="C631" s="27"/>
      <c r="D631" s="27"/>
      <c r="E631" s="27"/>
      <c r="F631" s="27"/>
      <c r="G631" s="27"/>
      <c r="H631" s="27"/>
      <c r="I631" s="46"/>
      <c r="J631" s="46"/>
      <c r="K631" s="46"/>
      <c r="L631" s="26"/>
      <c r="M631" s="27"/>
      <c r="N631" s="27"/>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row>
    <row r="632" spans="1:82" s="3" customFormat="1" x14ac:dyDescent="0.25">
      <c r="A632" s="40"/>
      <c r="B632" s="4"/>
      <c r="C632" s="27"/>
      <c r="D632" s="27"/>
      <c r="E632" s="27"/>
      <c r="F632" s="27"/>
      <c r="G632" s="27"/>
      <c r="H632" s="27"/>
      <c r="I632" s="46"/>
      <c r="J632" s="46"/>
      <c r="K632" s="46"/>
      <c r="L632" s="26"/>
      <c r="M632" s="27"/>
      <c r="N632" s="27"/>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row>
    <row r="633" spans="1:82" s="3" customFormat="1" x14ac:dyDescent="0.25">
      <c r="A633" s="40"/>
      <c r="B633" s="4"/>
      <c r="C633" s="27"/>
      <c r="D633" s="27"/>
      <c r="E633" s="27"/>
      <c r="F633" s="27"/>
      <c r="G633" s="27"/>
      <c r="H633" s="27"/>
      <c r="I633" s="46"/>
      <c r="J633" s="46"/>
      <c r="K633" s="46"/>
      <c r="L633" s="26"/>
      <c r="M633" s="27"/>
      <c r="N633" s="27"/>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row>
    <row r="634" spans="1:82" s="3" customFormat="1" x14ac:dyDescent="0.25">
      <c r="A634" s="40"/>
      <c r="B634" s="4"/>
      <c r="C634" s="27"/>
      <c r="D634" s="27"/>
      <c r="E634" s="27"/>
      <c r="F634" s="27"/>
      <c r="G634" s="27"/>
      <c r="H634" s="27"/>
      <c r="I634" s="46"/>
      <c r="J634" s="46"/>
      <c r="K634" s="46"/>
      <c r="L634" s="26"/>
      <c r="M634" s="27"/>
      <c r="N634" s="27"/>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row>
    <row r="635" spans="1:82" s="3" customFormat="1" x14ac:dyDescent="0.25">
      <c r="A635" s="40"/>
      <c r="B635" s="4"/>
      <c r="C635" s="27"/>
      <c r="D635" s="27"/>
      <c r="E635" s="27"/>
      <c r="F635" s="27"/>
      <c r="G635" s="27"/>
      <c r="H635" s="27"/>
      <c r="I635" s="46"/>
      <c r="J635" s="46"/>
      <c r="K635" s="46"/>
      <c r="L635" s="26"/>
      <c r="M635" s="27"/>
      <c r="N635" s="27"/>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row>
    <row r="636" spans="1:82" s="3" customFormat="1" x14ac:dyDescent="0.25">
      <c r="A636" s="40"/>
      <c r="B636" s="4"/>
      <c r="C636" s="27"/>
      <c r="D636" s="27"/>
      <c r="E636" s="27"/>
      <c r="F636" s="27"/>
      <c r="G636" s="27"/>
      <c r="H636" s="27"/>
      <c r="I636" s="46"/>
      <c r="J636" s="46"/>
      <c r="K636" s="46"/>
      <c r="L636" s="26"/>
      <c r="M636" s="27"/>
      <c r="N636" s="27"/>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row>
    <row r="637" spans="1:82" s="3" customFormat="1" x14ac:dyDescent="0.25">
      <c r="A637" s="40"/>
      <c r="B637" s="4"/>
      <c r="C637" s="27"/>
      <c r="D637" s="27"/>
      <c r="E637" s="27"/>
      <c r="F637" s="27"/>
      <c r="G637" s="27"/>
      <c r="H637" s="27"/>
      <c r="I637" s="46"/>
      <c r="J637" s="46"/>
      <c r="K637" s="46"/>
      <c r="L637" s="26"/>
      <c r="M637" s="27"/>
      <c r="N637" s="27"/>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row>
    <row r="638" spans="1:82" s="3" customFormat="1" x14ac:dyDescent="0.25">
      <c r="A638" s="40"/>
      <c r="B638" s="4"/>
      <c r="C638" s="27"/>
      <c r="D638" s="27"/>
      <c r="E638" s="27"/>
      <c r="F638" s="27"/>
      <c r="G638" s="27"/>
      <c r="H638" s="27"/>
      <c r="I638" s="46"/>
      <c r="J638" s="46"/>
      <c r="K638" s="46"/>
      <c r="L638" s="26"/>
      <c r="M638" s="27"/>
      <c r="N638" s="27"/>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row>
    <row r="639" spans="1:82" s="3" customFormat="1" x14ac:dyDescent="0.25">
      <c r="A639" s="40"/>
      <c r="B639" s="4"/>
      <c r="C639" s="27"/>
      <c r="D639" s="27"/>
      <c r="E639" s="27"/>
      <c r="F639" s="27"/>
      <c r="G639" s="27"/>
      <c r="H639" s="27"/>
      <c r="I639" s="46"/>
      <c r="J639" s="46"/>
      <c r="K639" s="46"/>
      <c r="L639" s="26"/>
      <c r="M639" s="27"/>
      <c r="N639" s="27"/>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row>
    <row r="640" spans="1:82" s="3" customFormat="1" x14ac:dyDescent="0.25">
      <c r="A640" s="40"/>
      <c r="B640" s="4"/>
      <c r="C640" s="27"/>
      <c r="D640" s="27"/>
      <c r="E640" s="27"/>
      <c r="F640" s="27"/>
      <c r="G640" s="27"/>
      <c r="H640" s="27"/>
      <c r="I640" s="46"/>
      <c r="J640" s="46"/>
      <c r="K640" s="46"/>
      <c r="L640" s="26"/>
      <c r="M640" s="27"/>
      <c r="N640" s="27"/>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row>
    <row r="641" spans="1:82" s="3" customFormat="1" x14ac:dyDescent="0.25">
      <c r="A641" s="40"/>
      <c r="B641" s="4"/>
      <c r="C641" s="27"/>
      <c r="D641" s="27"/>
      <c r="E641" s="27"/>
      <c r="F641" s="27"/>
      <c r="G641" s="27"/>
      <c r="H641" s="27"/>
      <c r="I641" s="46"/>
      <c r="J641" s="46"/>
      <c r="K641" s="46"/>
      <c r="L641" s="26"/>
      <c r="M641" s="27"/>
      <c r="N641" s="27"/>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row>
    <row r="642" spans="1:82" s="3" customFormat="1" x14ac:dyDescent="0.25">
      <c r="A642" s="40"/>
      <c r="B642" s="4"/>
      <c r="C642" s="27"/>
      <c r="D642" s="27"/>
      <c r="E642" s="27"/>
      <c r="F642" s="27"/>
      <c r="G642" s="27"/>
      <c r="H642" s="27"/>
      <c r="I642" s="46"/>
      <c r="J642" s="46"/>
      <c r="K642" s="46"/>
      <c r="L642" s="26"/>
      <c r="M642" s="27"/>
      <c r="N642" s="27"/>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row>
    <row r="643" spans="1:82" s="3" customFormat="1" x14ac:dyDescent="0.25">
      <c r="A643" s="40"/>
      <c r="B643" s="4"/>
      <c r="C643" s="27"/>
      <c r="D643" s="27"/>
      <c r="E643" s="27"/>
      <c r="F643" s="27"/>
      <c r="G643" s="27"/>
      <c r="H643" s="27"/>
      <c r="I643" s="46"/>
      <c r="J643" s="46"/>
      <c r="K643" s="46"/>
      <c r="L643" s="26"/>
      <c r="M643" s="27"/>
      <c r="N643" s="27"/>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row>
    <row r="644" spans="1:82" s="3" customFormat="1" x14ac:dyDescent="0.25">
      <c r="A644" s="40"/>
      <c r="B644" s="4"/>
      <c r="C644" s="27"/>
      <c r="D644" s="27"/>
      <c r="E644" s="27"/>
      <c r="F644" s="27"/>
      <c r="G644" s="27"/>
      <c r="H644" s="27"/>
      <c r="I644" s="46"/>
      <c r="J644" s="46"/>
      <c r="K644" s="46"/>
      <c r="L644" s="26"/>
      <c r="M644" s="27"/>
      <c r="N644" s="27"/>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row>
    <row r="645" spans="1:82" s="3" customFormat="1" x14ac:dyDescent="0.25">
      <c r="A645" s="40"/>
      <c r="B645" s="4"/>
      <c r="C645" s="27"/>
      <c r="D645" s="27"/>
      <c r="E645" s="27"/>
      <c r="F645" s="27"/>
      <c r="G645" s="27"/>
      <c r="H645" s="27"/>
      <c r="I645" s="46"/>
      <c r="J645" s="46"/>
      <c r="K645" s="46"/>
      <c r="L645" s="26"/>
      <c r="M645" s="27"/>
      <c r="N645" s="27"/>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row>
    <row r="646" spans="1:82" s="3" customFormat="1" x14ac:dyDescent="0.25">
      <c r="A646" s="40"/>
      <c r="B646" s="4"/>
      <c r="C646" s="27"/>
      <c r="D646" s="27"/>
      <c r="E646" s="27"/>
      <c r="F646" s="27"/>
      <c r="G646" s="27"/>
      <c r="H646" s="27"/>
      <c r="I646" s="46"/>
      <c r="J646" s="46"/>
      <c r="K646" s="46"/>
      <c r="L646" s="26"/>
      <c r="M646" s="27"/>
      <c r="N646" s="27"/>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row>
    <row r="647" spans="1:82" s="3" customFormat="1" x14ac:dyDescent="0.25">
      <c r="A647" s="40"/>
      <c r="B647" s="4"/>
      <c r="C647" s="27"/>
      <c r="D647" s="27"/>
      <c r="E647" s="27"/>
      <c r="F647" s="27"/>
      <c r="G647" s="27"/>
      <c r="H647" s="27"/>
      <c r="I647" s="46"/>
      <c r="J647" s="46"/>
      <c r="K647" s="46"/>
      <c r="L647" s="26"/>
      <c r="M647" s="27"/>
      <c r="N647" s="27"/>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row>
    <row r="648" spans="1:82" s="3" customFormat="1" x14ac:dyDescent="0.25">
      <c r="A648" s="40"/>
      <c r="B648" s="4"/>
      <c r="C648" s="27"/>
      <c r="D648" s="27"/>
      <c r="E648" s="27"/>
      <c r="F648" s="27"/>
      <c r="G648" s="27"/>
      <c r="H648" s="27"/>
      <c r="I648" s="46"/>
      <c r="J648" s="46"/>
      <c r="K648" s="46"/>
      <c r="L648" s="26"/>
      <c r="M648" s="27"/>
      <c r="N648" s="27"/>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row>
    <row r="649" spans="1:82" s="3" customFormat="1" x14ac:dyDescent="0.25">
      <c r="A649" s="40"/>
      <c r="B649" s="4"/>
      <c r="C649" s="27"/>
      <c r="D649" s="27"/>
      <c r="E649" s="27"/>
      <c r="F649" s="27"/>
      <c r="G649" s="27"/>
      <c r="H649" s="27"/>
      <c r="I649" s="46"/>
      <c r="J649" s="46"/>
      <c r="K649" s="46"/>
      <c r="L649" s="26"/>
      <c r="M649" s="27"/>
      <c r="N649" s="27"/>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row>
    <row r="650" spans="1:82" s="3" customFormat="1" x14ac:dyDescent="0.25">
      <c r="A650" s="40"/>
      <c r="B650" s="4"/>
      <c r="C650" s="27"/>
      <c r="D650" s="27"/>
      <c r="E650" s="27"/>
      <c r="F650" s="27"/>
      <c r="G650" s="27"/>
      <c r="H650" s="27"/>
      <c r="I650" s="46"/>
      <c r="J650" s="46"/>
      <c r="K650" s="46"/>
      <c r="L650" s="26"/>
      <c r="M650" s="27"/>
      <c r="N650" s="27"/>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row>
    <row r="651" spans="1:82" s="3" customFormat="1" x14ac:dyDescent="0.25">
      <c r="A651" s="40"/>
      <c r="B651" s="4"/>
      <c r="C651" s="27"/>
      <c r="D651" s="27"/>
      <c r="E651" s="27"/>
      <c r="F651" s="27"/>
      <c r="G651" s="27"/>
      <c r="H651" s="27"/>
      <c r="I651" s="46"/>
      <c r="J651" s="46"/>
      <c r="K651" s="46"/>
      <c r="L651" s="26"/>
      <c r="M651" s="27"/>
      <c r="N651" s="27"/>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row>
    <row r="652" spans="1:82" s="3" customFormat="1" x14ac:dyDescent="0.25">
      <c r="A652" s="40"/>
      <c r="B652" s="4"/>
      <c r="C652" s="27"/>
      <c r="D652" s="27"/>
      <c r="E652" s="27"/>
      <c r="F652" s="27"/>
      <c r="G652" s="27"/>
      <c r="H652" s="27"/>
      <c r="I652" s="46"/>
      <c r="J652" s="46"/>
      <c r="K652" s="46"/>
      <c r="L652" s="26"/>
      <c r="M652" s="27"/>
      <c r="N652" s="27"/>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row>
    <row r="653" spans="1:82" s="3" customFormat="1" x14ac:dyDescent="0.25">
      <c r="A653" s="40"/>
      <c r="B653" s="4"/>
      <c r="C653" s="27"/>
      <c r="D653" s="27"/>
      <c r="E653" s="27"/>
      <c r="F653" s="27"/>
      <c r="G653" s="27"/>
      <c r="H653" s="27"/>
      <c r="I653" s="46"/>
      <c r="J653" s="46"/>
      <c r="K653" s="46"/>
      <c r="L653" s="26"/>
      <c r="M653" s="27"/>
      <c r="N653" s="27"/>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row>
    <row r="654" spans="1:82" s="3" customFormat="1" x14ac:dyDescent="0.25">
      <c r="A654" s="40"/>
      <c r="B654" s="4"/>
      <c r="C654" s="27"/>
      <c r="D654" s="27"/>
      <c r="E654" s="27"/>
      <c r="F654" s="27"/>
      <c r="G654" s="27"/>
      <c r="H654" s="27"/>
      <c r="I654" s="46"/>
      <c r="J654" s="46"/>
      <c r="K654" s="46"/>
      <c r="L654" s="26"/>
      <c r="M654" s="27"/>
      <c r="N654" s="27"/>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row>
    <row r="655" spans="1:82" s="3" customFormat="1" x14ac:dyDescent="0.25">
      <c r="A655" s="40"/>
      <c r="B655" s="4"/>
      <c r="C655" s="27"/>
      <c r="D655" s="27"/>
      <c r="E655" s="27"/>
      <c r="F655" s="27"/>
      <c r="G655" s="27"/>
      <c r="H655" s="27"/>
      <c r="I655" s="46"/>
      <c r="J655" s="46"/>
      <c r="K655" s="46"/>
      <c r="L655" s="26"/>
      <c r="M655" s="27"/>
      <c r="N655" s="27"/>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row>
    <row r="656" spans="1:82" s="3" customFormat="1" x14ac:dyDescent="0.25">
      <c r="A656" s="40"/>
      <c r="B656" s="4"/>
      <c r="C656" s="27"/>
      <c r="D656" s="27"/>
      <c r="E656" s="27"/>
      <c r="F656" s="27"/>
      <c r="G656" s="27"/>
      <c r="H656" s="27"/>
      <c r="I656" s="46"/>
      <c r="J656" s="46"/>
      <c r="K656" s="46"/>
      <c r="L656" s="26"/>
      <c r="M656" s="27"/>
      <c r="N656" s="27"/>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row>
    <row r="657" spans="1:82" s="3" customFormat="1" x14ac:dyDescent="0.25">
      <c r="A657" s="40"/>
      <c r="B657" s="4"/>
      <c r="C657" s="27"/>
      <c r="D657" s="27"/>
      <c r="E657" s="27"/>
      <c r="F657" s="27"/>
      <c r="G657" s="27"/>
      <c r="H657" s="27"/>
      <c r="I657" s="46"/>
      <c r="J657" s="46"/>
      <c r="K657" s="46"/>
      <c r="L657" s="26"/>
      <c r="M657" s="27"/>
      <c r="N657" s="27"/>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row>
    <row r="658" spans="1:82" s="3" customFormat="1" x14ac:dyDescent="0.25">
      <c r="A658" s="40"/>
      <c r="B658" s="4"/>
      <c r="C658" s="27"/>
      <c r="D658" s="27"/>
      <c r="E658" s="27"/>
      <c r="F658" s="27"/>
      <c r="G658" s="27"/>
      <c r="H658" s="27"/>
      <c r="I658" s="46"/>
      <c r="J658" s="46"/>
      <c r="K658" s="46"/>
      <c r="L658" s="26"/>
      <c r="M658" s="27"/>
      <c r="N658" s="27"/>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row>
    <row r="659" spans="1:82" s="3" customFormat="1" x14ac:dyDescent="0.25">
      <c r="A659" s="40"/>
      <c r="B659" s="4"/>
      <c r="C659" s="27"/>
      <c r="D659" s="27"/>
      <c r="E659" s="27"/>
      <c r="F659" s="27"/>
      <c r="G659" s="27"/>
      <c r="H659" s="27"/>
      <c r="I659" s="46"/>
      <c r="J659" s="46"/>
      <c r="K659" s="46"/>
      <c r="L659" s="26"/>
      <c r="M659" s="27"/>
      <c r="N659" s="27"/>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row>
    <row r="660" spans="1:82" s="3" customFormat="1" x14ac:dyDescent="0.25">
      <c r="A660" s="40"/>
      <c r="B660" s="4"/>
      <c r="C660" s="27"/>
      <c r="D660" s="27"/>
      <c r="E660" s="27"/>
      <c r="F660" s="27"/>
      <c r="G660" s="27"/>
      <c r="H660" s="27"/>
      <c r="I660" s="46"/>
      <c r="J660" s="46"/>
      <c r="K660" s="46"/>
      <c r="L660" s="26"/>
      <c r="M660" s="27"/>
      <c r="N660" s="27"/>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row>
    <row r="661" spans="1:82" s="3" customFormat="1" x14ac:dyDescent="0.25">
      <c r="A661" s="40"/>
      <c r="B661" s="4"/>
      <c r="C661" s="27"/>
      <c r="D661" s="27"/>
      <c r="E661" s="27"/>
      <c r="F661" s="27"/>
      <c r="G661" s="27"/>
      <c r="H661" s="27"/>
      <c r="I661" s="46"/>
      <c r="J661" s="46"/>
      <c r="K661" s="46"/>
      <c r="L661" s="26"/>
      <c r="M661" s="27"/>
      <c r="N661" s="27"/>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row>
    <row r="662" spans="1:82" s="3" customFormat="1" x14ac:dyDescent="0.25">
      <c r="A662" s="40"/>
      <c r="B662" s="4"/>
      <c r="C662" s="27"/>
      <c r="D662" s="27"/>
      <c r="E662" s="27"/>
      <c r="F662" s="27"/>
      <c r="G662" s="27"/>
      <c r="H662" s="27"/>
      <c r="I662" s="46"/>
      <c r="J662" s="46"/>
      <c r="K662" s="46"/>
      <c r="L662" s="26"/>
      <c r="M662" s="27"/>
      <c r="N662" s="27"/>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row>
    <row r="663" spans="1:82" s="3" customFormat="1" x14ac:dyDescent="0.25">
      <c r="A663" s="40"/>
      <c r="B663" s="4"/>
      <c r="C663" s="27"/>
      <c r="D663" s="27"/>
      <c r="E663" s="27"/>
      <c r="F663" s="27"/>
      <c r="G663" s="27"/>
      <c r="H663" s="27"/>
      <c r="I663" s="46"/>
      <c r="J663" s="46"/>
      <c r="K663" s="46"/>
      <c r="L663" s="26"/>
      <c r="M663" s="27"/>
      <c r="N663" s="27"/>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c r="CD663" s="4"/>
    </row>
    <row r="664" spans="1:82" s="3" customFormat="1" x14ac:dyDescent="0.25">
      <c r="A664" s="40"/>
      <c r="B664" s="4"/>
      <c r="C664" s="27"/>
      <c r="D664" s="27"/>
      <c r="E664" s="27"/>
      <c r="F664" s="27"/>
      <c r="G664" s="27"/>
      <c r="H664" s="27"/>
      <c r="I664" s="46"/>
      <c r="J664" s="46"/>
      <c r="K664" s="46"/>
      <c r="L664" s="26"/>
      <c r="M664" s="27"/>
      <c r="N664" s="27"/>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c r="CD664" s="4"/>
    </row>
    <row r="665" spans="1:82" s="3" customFormat="1" x14ac:dyDescent="0.25">
      <c r="A665" s="40"/>
      <c r="B665" s="4"/>
      <c r="C665" s="27"/>
      <c r="D665" s="27"/>
      <c r="E665" s="27"/>
      <c r="F665" s="27"/>
      <c r="G665" s="27"/>
      <c r="H665" s="27"/>
      <c r="I665" s="46"/>
      <c r="J665" s="46"/>
      <c r="K665" s="46"/>
      <c r="L665" s="26"/>
      <c r="M665" s="27"/>
      <c r="N665" s="27"/>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c r="CD665" s="4"/>
    </row>
    <row r="666" spans="1:82" s="3" customFormat="1" x14ac:dyDescent="0.25">
      <c r="A666" s="40"/>
      <c r="B666" s="4"/>
      <c r="C666" s="27"/>
      <c r="D666" s="27"/>
      <c r="E666" s="27"/>
      <c r="F666" s="27"/>
      <c r="G666" s="27"/>
      <c r="H666" s="27"/>
      <c r="I666" s="46"/>
      <c r="J666" s="46"/>
      <c r="K666" s="46"/>
      <c r="L666" s="26"/>
      <c r="M666" s="27"/>
      <c r="N666" s="27"/>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c r="CD666" s="4"/>
    </row>
    <row r="667" spans="1:82" s="3" customFormat="1" x14ac:dyDescent="0.25">
      <c r="A667" s="40"/>
      <c r="B667" s="4"/>
      <c r="C667" s="27"/>
      <c r="D667" s="27"/>
      <c r="E667" s="27"/>
      <c r="F667" s="27"/>
      <c r="G667" s="27"/>
      <c r="H667" s="27"/>
      <c r="I667" s="46"/>
      <c r="J667" s="46"/>
      <c r="K667" s="46"/>
      <c r="L667" s="26"/>
      <c r="M667" s="27"/>
      <c r="N667" s="27"/>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c r="CD667" s="4"/>
    </row>
    <row r="668" spans="1:82" s="3" customFormat="1" x14ac:dyDescent="0.25">
      <c r="A668" s="40"/>
      <c r="B668" s="4"/>
      <c r="C668" s="27"/>
      <c r="D668" s="27"/>
      <c r="E668" s="27"/>
      <c r="F668" s="27"/>
      <c r="G668" s="27"/>
      <c r="H668" s="27"/>
      <c r="I668" s="46"/>
      <c r="J668" s="46"/>
      <c r="K668" s="46"/>
      <c r="L668" s="26"/>
      <c r="M668" s="27"/>
      <c r="N668" s="27"/>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c r="CD668" s="4"/>
    </row>
    <row r="669" spans="1:82" s="3" customFormat="1" x14ac:dyDescent="0.25">
      <c r="A669" s="40"/>
      <c r="B669" s="4"/>
      <c r="C669" s="27"/>
      <c r="D669" s="27"/>
      <c r="E669" s="27"/>
      <c r="F669" s="27"/>
      <c r="G669" s="27"/>
      <c r="H669" s="27"/>
      <c r="I669" s="46"/>
      <c r="J669" s="46"/>
      <c r="K669" s="46"/>
      <c r="L669" s="26"/>
      <c r="M669" s="27"/>
      <c r="N669" s="27"/>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c r="CD669" s="4"/>
    </row>
    <row r="670" spans="1:82" s="3" customFormat="1" x14ac:dyDescent="0.25">
      <c r="A670" s="40"/>
      <c r="B670" s="4"/>
      <c r="C670" s="27"/>
      <c r="D670" s="27"/>
      <c r="E670" s="27"/>
      <c r="F670" s="27"/>
      <c r="G670" s="27"/>
      <c r="H670" s="27"/>
      <c r="I670" s="46"/>
      <c r="J670" s="46"/>
      <c r="K670" s="46"/>
      <c r="L670" s="26"/>
      <c r="M670" s="27"/>
      <c r="N670" s="27"/>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c r="CD670" s="4"/>
    </row>
    <row r="671" spans="1:82" s="3" customFormat="1" x14ac:dyDescent="0.25">
      <c r="A671" s="40"/>
      <c r="B671" s="4"/>
      <c r="C671" s="27"/>
      <c r="D671" s="27"/>
      <c r="E671" s="27"/>
      <c r="F671" s="27"/>
      <c r="G671" s="27"/>
      <c r="H671" s="27"/>
      <c r="I671" s="46"/>
      <c r="J671" s="46"/>
      <c r="K671" s="46"/>
      <c r="L671" s="26"/>
      <c r="M671" s="27"/>
      <c r="N671" s="27"/>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row>
    <row r="672" spans="1:82" s="3" customFormat="1" x14ac:dyDescent="0.25">
      <c r="A672" s="40"/>
      <c r="B672" s="4"/>
      <c r="C672" s="27"/>
      <c r="D672" s="27"/>
      <c r="E672" s="27"/>
      <c r="F672" s="27"/>
      <c r="G672" s="27"/>
      <c r="H672" s="27"/>
      <c r="I672" s="46"/>
      <c r="J672" s="46"/>
      <c r="K672" s="46"/>
      <c r="L672" s="26"/>
      <c r="M672" s="27"/>
      <c r="N672" s="27"/>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c r="CD672" s="4"/>
    </row>
    <row r="673" spans="1:82" s="3" customFormat="1" x14ac:dyDescent="0.25">
      <c r="A673" s="40"/>
      <c r="B673" s="4"/>
      <c r="C673" s="27"/>
      <c r="D673" s="27"/>
      <c r="E673" s="27"/>
      <c r="F673" s="27"/>
      <c r="G673" s="27"/>
      <c r="H673" s="27"/>
      <c r="I673" s="46"/>
      <c r="J673" s="46"/>
      <c r="K673" s="46"/>
      <c r="L673" s="26"/>
      <c r="M673" s="27"/>
      <c r="N673" s="27"/>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c r="CD673" s="4"/>
    </row>
    <row r="674" spans="1:82" s="3" customFormat="1" x14ac:dyDescent="0.25">
      <c r="A674" s="40"/>
      <c r="B674" s="4"/>
      <c r="C674" s="27"/>
      <c r="D674" s="27"/>
      <c r="E674" s="27"/>
      <c r="F674" s="27"/>
      <c r="G674" s="27"/>
      <c r="H674" s="27"/>
      <c r="I674" s="46"/>
      <c r="J674" s="46"/>
      <c r="K674" s="46"/>
      <c r="L674" s="26"/>
      <c r="M674" s="27"/>
      <c r="N674" s="27"/>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c r="CD674" s="4"/>
    </row>
    <row r="675" spans="1:82" s="3" customFormat="1" x14ac:dyDescent="0.25">
      <c r="A675" s="40"/>
      <c r="B675" s="4"/>
      <c r="C675" s="27"/>
      <c r="D675" s="27"/>
      <c r="E675" s="27"/>
      <c r="F675" s="27"/>
      <c r="G675" s="27"/>
      <c r="H675" s="27"/>
      <c r="I675" s="46"/>
      <c r="J675" s="46"/>
      <c r="K675" s="46"/>
      <c r="L675" s="26"/>
      <c r="M675" s="27"/>
      <c r="N675" s="27"/>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c r="CD675" s="4"/>
    </row>
    <row r="676" spans="1:82" s="3" customFormat="1" x14ac:dyDescent="0.25">
      <c r="A676" s="40"/>
      <c r="B676" s="4"/>
      <c r="C676" s="27"/>
      <c r="D676" s="27"/>
      <c r="E676" s="27"/>
      <c r="F676" s="27"/>
      <c r="G676" s="27"/>
      <c r="H676" s="27"/>
      <c r="I676" s="46"/>
      <c r="J676" s="46"/>
      <c r="K676" s="46"/>
      <c r="L676" s="26"/>
      <c r="M676" s="27"/>
      <c r="N676" s="27"/>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row>
    <row r="677" spans="1:82" s="3" customFormat="1" x14ac:dyDescent="0.25">
      <c r="A677" s="40"/>
      <c r="B677" s="4"/>
      <c r="C677" s="27"/>
      <c r="D677" s="27"/>
      <c r="E677" s="27"/>
      <c r="F677" s="27"/>
      <c r="G677" s="27"/>
      <c r="H677" s="27"/>
      <c r="I677" s="46"/>
      <c r="J677" s="46"/>
      <c r="K677" s="46"/>
      <c r="L677" s="26"/>
      <c r="M677" s="27"/>
      <c r="N677" s="27"/>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c r="CD677" s="4"/>
    </row>
    <row r="678" spans="1:82" s="3" customFormat="1" x14ac:dyDescent="0.25">
      <c r="A678" s="40"/>
      <c r="B678" s="4"/>
      <c r="C678" s="27"/>
      <c r="D678" s="27"/>
      <c r="E678" s="27"/>
      <c r="F678" s="27"/>
      <c r="G678" s="27"/>
      <c r="H678" s="27"/>
      <c r="I678" s="46"/>
      <c r="J678" s="46"/>
      <c r="K678" s="46"/>
      <c r="L678" s="26"/>
      <c r="M678" s="27"/>
      <c r="N678" s="27"/>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c r="CD678" s="4"/>
    </row>
    <row r="679" spans="1:82" s="3" customFormat="1" x14ac:dyDescent="0.25">
      <c r="A679" s="40"/>
      <c r="B679" s="4"/>
      <c r="C679" s="27"/>
      <c r="D679" s="27"/>
      <c r="E679" s="27"/>
      <c r="F679" s="27"/>
      <c r="G679" s="27"/>
      <c r="H679" s="27"/>
      <c r="I679" s="46"/>
      <c r="J679" s="46"/>
      <c r="K679" s="46"/>
      <c r="L679" s="26"/>
      <c r="M679" s="27"/>
      <c r="N679" s="27"/>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c r="CD679" s="4"/>
    </row>
    <row r="680" spans="1:82" s="3" customFormat="1" x14ac:dyDescent="0.25">
      <c r="A680" s="40"/>
      <c r="B680" s="4"/>
      <c r="C680" s="27"/>
      <c r="D680" s="27"/>
      <c r="E680" s="27"/>
      <c r="F680" s="27"/>
      <c r="G680" s="27"/>
      <c r="H680" s="27"/>
      <c r="I680" s="46"/>
      <c r="J680" s="46"/>
      <c r="K680" s="46"/>
      <c r="L680" s="26"/>
      <c r="M680" s="27"/>
      <c r="N680" s="27"/>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c r="CD680" s="4"/>
    </row>
    <row r="681" spans="1:82" s="3" customFormat="1" x14ac:dyDescent="0.25">
      <c r="A681" s="40"/>
      <c r="B681" s="4"/>
      <c r="C681" s="27"/>
      <c r="D681" s="27"/>
      <c r="E681" s="27"/>
      <c r="F681" s="27"/>
      <c r="G681" s="27"/>
      <c r="H681" s="27"/>
      <c r="I681" s="46"/>
      <c r="J681" s="46"/>
      <c r="K681" s="46"/>
      <c r="L681" s="26"/>
      <c r="M681" s="27"/>
      <c r="N681" s="27"/>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c r="CD681" s="4"/>
    </row>
    <row r="682" spans="1:82" s="3" customFormat="1" x14ac:dyDescent="0.25">
      <c r="A682" s="40"/>
      <c r="B682" s="4"/>
      <c r="C682" s="27"/>
      <c r="D682" s="27"/>
      <c r="E682" s="27"/>
      <c r="F682" s="27"/>
      <c r="G682" s="27"/>
      <c r="H682" s="27"/>
      <c r="I682" s="46"/>
      <c r="J682" s="46"/>
      <c r="K682" s="46"/>
      <c r="L682" s="26"/>
      <c r="M682" s="27"/>
      <c r="N682" s="27"/>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row>
    <row r="683" spans="1:82" s="3" customFormat="1" x14ac:dyDescent="0.25">
      <c r="A683" s="40"/>
      <c r="B683" s="4"/>
      <c r="C683" s="27"/>
      <c r="D683" s="27"/>
      <c r="E683" s="27"/>
      <c r="F683" s="27"/>
      <c r="G683" s="27"/>
      <c r="H683" s="27"/>
      <c r="I683" s="46"/>
      <c r="J683" s="46"/>
      <c r="K683" s="46"/>
      <c r="L683" s="26"/>
      <c r="M683" s="27"/>
      <c r="N683" s="27"/>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row>
    <row r="684" spans="1:82" s="3" customFormat="1" x14ac:dyDescent="0.25">
      <c r="A684" s="40"/>
      <c r="B684" s="4"/>
      <c r="C684" s="27"/>
      <c r="D684" s="27"/>
      <c r="E684" s="27"/>
      <c r="F684" s="27"/>
      <c r="G684" s="27"/>
      <c r="H684" s="27"/>
      <c r="I684" s="46"/>
      <c r="J684" s="46"/>
      <c r="K684" s="46"/>
      <c r="L684" s="26"/>
      <c r="M684" s="27"/>
      <c r="N684" s="27"/>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row>
    <row r="685" spans="1:82" s="3" customFormat="1" x14ac:dyDescent="0.25">
      <c r="A685" s="40"/>
      <c r="B685" s="4"/>
      <c r="C685" s="27"/>
      <c r="D685" s="27"/>
      <c r="E685" s="27"/>
      <c r="F685" s="27"/>
      <c r="G685" s="27"/>
      <c r="H685" s="27"/>
      <c r="I685" s="46"/>
      <c r="J685" s="46"/>
      <c r="K685" s="46"/>
      <c r="L685" s="26"/>
      <c r="M685" s="27"/>
      <c r="N685" s="27"/>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c r="CD685" s="4"/>
    </row>
    <row r="686" spans="1:82" s="3" customFormat="1" x14ac:dyDescent="0.25">
      <c r="A686" s="40"/>
      <c r="B686" s="4"/>
      <c r="C686" s="27"/>
      <c r="D686" s="27"/>
      <c r="E686" s="27"/>
      <c r="F686" s="27"/>
      <c r="G686" s="27"/>
      <c r="H686" s="27"/>
      <c r="I686" s="46"/>
      <c r="J686" s="46"/>
      <c r="K686" s="46"/>
      <c r="L686" s="26"/>
      <c r="M686" s="27"/>
      <c r="N686" s="27"/>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row>
    <row r="687" spans="1:82" s="3" customFormat="1" x14ac:dyDescent="0.25">
      <c r="A687" s="40"/>
      <c r="B687" s="4"/>
      <c r="C687" s="27"/>
      <c r="D687" s="27"/>
      <c r="E687" s="27"/>
      <c r="F687" s="27"/>
      <c r="G687" s="27"/>
      <c r="H687" s="27"/>
      <c r="I687" s="46"/>
      <c r="J687" s="46"/>
      <c r="K687" s="46"/>
      <c r="L687" s="26"/>
      <c r="M687" s="27"/>
      <c r="N687" s="27"/>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c r="CD687" s="4"/>
    </row>
    <row r="688" spans="1:82" s="3" customFormat="1" x14ac:dyDescent="0.25">
      <c r="A688" s="40"/>
      <c r="B688" s="4"/>
      <c r="C688" s="27"/>
      <c r="D688" s="27"/>
      <c r="E688" s="27"/>
      <c r="F688" s="27"/>
      <c r="G688" s="27"/>
      <c r="H688" s="27"/>
      <c r="I688" s="46"/>
      <c r="J688" s="46"/>
      <c r="K688" s="46"/>
      <c r="L688" s="26"/>
      <c r="M688" s="27"/>
      <c r="N688" s="27"/>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c r="CD688" s="4"/>
    </row>
    <row r="689" spans="1:82" s="3" customFormat="1" x14ac:dyDescent="0.25">
      <c r="A689" s="40"/>
      <c r="B689" s="4"/>
      <c r="C689" s="27"/>
      <c r="D689" s="27"/>
      <c r="E689" s="27"/>
      <c r="F689" s="27"/>
      <c r="G689" s="27"/>
      <c r="H689" s="27"/>
      <c r="I689" s="46"/>
      <c r="J689" s="46"/>
      <c r="K689" s="46"/>
      <c r="L689" s="26"/>
      <c r="M689" s="27"/>
      <c r="N689" s="27"/>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row>
    <row r="690" spans="1:82" s="3" customFormat="1" x14ac:dyDescent="0.25">
      <c r="A690" s="40"/>
      <c r="B690" s="4"/>
      <c r="C690" s="27"/>
      <c r="D690" s="27"/>
      <c r="E690" s="27"/>
      <c r="F690" s="27"/>
      <c r="G690" s="27"/>
      <c r="H690" s="27"/>
      <c r="I690" s="46"/>
      <c r="J690" s="46"/>
      <c r="K690" s="46"/>
      <c r="L690" s="26"/>
      <c r="M690" s="27"/>
      <c r="N690" s="27"/>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row>
    <row r="691" spans="1:82" s="3" customFormat="1" x14ac:dyDescent="0.25">
      <c r="A691" s="40"/>
      <c r="B691" s="4"/>
      <c r="C691" s="27"/>
      <c r="D691" s="27"/>
      <c r="E691" s="27"/>
      <c r="F691" s="27"/>
      <c r="G691" s="27"/>
      <c r="H691" s="27"/>
      <c r="I691" s="46"/>
      <c r="J691" s="46"/>
      <c r="K691" s="46"/>
      <c r="L691" s="26"/>
      <c r="M691" s="27"/>
      <c r="N691" s="27"/>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c r="CD691" s="4"/>
    </row>
    <row r="692" spans="1:82" s="3" customFormat="1" x14ac:dyDescent="0.25">
      <c r="A692" s="40"/>
      <c r="B692" s="4"/>
      <c r="C692" s="27"/>
      <c r="D692" s="27"/>
      <c r="E692" s="27"/>
      <c r="F692" s="27"/>
      <c r="G692" s="27"/>
      <c r="H692" s="27"/>
      <c r="I692" s="46"/>
      <c r="J692" s="46"/>
      <c r="K692" s="46"/>
      <c r="L692" s="26"/>
      <c r="M692" s="27"/>
      <c r="N692" s="27"/>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row>
    <row r="693" spans="1:82" s="3" customFormat="1" x14ac:dyDescent="0.25">
      <c r="A693" s="40"/>
      <c r="B693" s="4"/>
      <c r="C693" s="27"/>
      <c r="D693" s="27"/>
      <c r="E693" s="27"/>
      <c r="F693" s="27"/>
      <c r="G693" s="27"/>
      <c r="H693" s="27"/>
      <c r="I693" s="46"/>
      <c r="J693" s="46"/>
      <c r="K693" s="46"/>
      <c r="L693" s="26"/>
      <c r="M693" s="27"/>
      <c r="N693" s="27"/>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c r="CD693" s="4"/>
    </row>
    <row r="694" spans="1:82" s="3" customFormat="1" x14ac:dyDescent="0.25">
      <c r="A694" s="40"/>
      <c r="B694" s="4"/>
      <c r="C694" s="27"/>
      <c r="D694" s="27"/>
      <c r="E694" s="27"/>
      <c r="F694" s="27"/>
      <c r="G694" s="27"/>
      <c r="H694" s="27"/>
      <c r="I694" s="46"/>
      <c r="J694" s="46"/>
      <c r="K694" s="46"/>
      <c r="L694" s="26"/>
      <c r="M694" s="27"/>
      <c r="N694" s="27"/>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row>
    <row r="695" spans="1:82" s="3" customFormat="1" x14ac:dyDescent="0.25">
      <c r="A695" s="40"/>
      <c r="B695" s="4"/>
      <c r="C695" s="27"/>
      <c r="D695" s="27"/>
      <c r="E695" s="27"/>
      <c r="F695" s="27"/>
      <c r="G695" s="27"/>
      <c r="H695" s="27"/>
      <c r="I695" s="46"/>
      <c r="J695" s="46"/>
      <c r="K695" s="46"/>
      <c r="L695" s="26"/>
      <c r="M695" s="27"/>
      <c r="N695" s="27"/>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c r="CD695" s="4"/>
    </row>
    <row r="696" spans="1:82" s="3" customFormat="1" x14ac:dyDescent="0.25">
      <c r="A696" s="40"/>
      <c r="B696" s="4"/>
      <c r="C696" s="27"/>
      <c r="D696" s="27"/>
      <c r="E696" s="27"/>
      <c r="F696" s="27"/>
      <c r="G696" s="27"/>
      <c r="H696" s="27"/>
      <c r="I696" s="46"/>
      <c r="J696" s="46"/>
      <c r="K696" s="46"/>
      <c r="L696" s="26"/>
      <c r="M696" s="27"/>
      <c r="N696" s="27"/>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c r="CD696" s="4"/>
    </row>
    <row r="697" spans="1:82" s="3" customFormat="1" x14ac:dyDescent="0.25">
      <c r="A697" s="40"/>
      <c r="B697" s="4"/>
      <c r="C697" s="27"/>
      <c r="D697" s="27"/>
      <c r="E697" s="27"/>
      <c r="F697" s="27"/>
      <c r="G697" s="27"/>
      <c r="H697" s="27"/>
      <c r="I697" s="46"/>
      <c r="J697" s="46"/>
      <c r="K697" s="46"/>
      <c r="L697" s="26"/>
      <c r="M697" s="27"/>
      <c r="N697" s="27"/>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c r="CD697" s="4"/>
    </row>
    <row r="698" spans="1:82" s="3" customFormat="1" x14ac:dyDescent="0.25">
      <c r="A698" s="40"/>
      <c r="B698" s="4"/>
      <c r="C698" s="27"/>
      <c r="D698" s="27"/>
      <c r="E698" s="27"/>
      <c r="F698" s="27"/>
      <c r="G698" s="27"/>
      <c r="H698" s="27"/>
      <c r="I698" s="46"/>
      <c r="J698" s="46"/>
      <c r="K698" s="46"/>
      <c r="L698" s="26"/>
      <c r="M698" s="27"/>
      <c r="N698" s="27"/>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row>
    <row r="699" spans="1:82" s="3" customFormat="1" x14ac:dyDescent="0.25">
      <c r="A699" s="40"/>
      <c r="B699" s="4"/>
      <c r="C699" s="27"/>
      <c r="D699" s="27"/>
      <c r="E699" s="27"/>
      <c r="F699" s="27"/>
      <c r="G699" s="27"/>
      <c r="H699" s="27"/>
      <c r="I699" s="46"/>
      <c r="J699" s="46"/>
      <c r="K699" s="46"/>
      <c r="L699" s="26"/>
      <c r="M699" s="27"/>
      <c r="N699" s="27"/>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c r="CD699" s="4"/>
    </row>
    <row r="700" spans="1:82" s="3" customFormat="1" x14ac:dyDescent="0.25">
      <c r="A700" s="40"/>
      <c r="B700" s="4"/>
      <c r="C700" s="27"/>
      <c r="D700" s="27"/>
      <c r="E700" s="27"/>
      <c r="F700" s="27"/>
      <c r="G700" s="27"/>
      <c r="H700" s="27"/>
      <c r="I700" s="46"/>
      <c r="J700" s="46"/>
      <c r="K700" s="46"/>
      <c r="L700" s="26"/>
      <c r="M700" s="27"/>
      <c r="N700" s="27"/>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c r="CD700" s="4"/>
    </row>
    <row r="701" spans="1:82" s="3" customFormat="1" x14ac:dyDescent="0.25">
      <c r="A701" s="40"/>
      <c r="B701" s="4"/>
      <c r="C701" s="27"/>
      <c r="D701" s="27"/>
      <c r="E701" s="27"/>
      <c r="F701" s="27"/>
      <c r="G701" s="27"/>
      <c r="H701" s="27"/>
      <c r="I701" s="46"/>
      <c r="J701" s="46"/>
      <c r="K701" s="46"/>
      <c r="L701" s="26"/>
      <c r="M701" s="27"/>
      <c r="N701" s="27"/>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row>
    <row r="702" spans="1:82" s="3" customFormat="1" x14ac:dyDescent="0.25">
      <c r="A702" s="40"/>
      <c r="B702" s="4"/>
      <c r="C702" s="27"/>
      <c r="D702" s="27"/>
      <c r="E702" s="27"/>
      <c r="F702" s="27"/>
      <c r="G702" s="27"/>
      <c r="H702" s="27"/>
      <c r="I702" s="46"/>
      <c r="J702" s="46"/>
      <c r="K702" s="46"/>
      <c r="L702" s="26"/>
      <c r="M702" s="27"/>
      <c r="N702" s="27"/>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c r="CD702" s="4"/>
    </row>
    <row r="703" spans="1:82" s="3" customFormat="1" x14ac:dyDescent="0.25">
      <c r="A703" s="40"/>
      <c r="B703" s="4"/>
      <c r="C703" s="27"/>
      <c r="D703" s="27"/>
      <c r="E703" s="27"/>
      <c r="F703" s="27"/>
      <c r="G703" s="27"/>
      <c r="H703" s="27"/>
      <c r="I703" s="46"/>
      <c r="J703" s="46"/>
      <c r="K703" s="46"/>
      <c r="L703" s="26"/>
      <c r="M703" s="27"/>
      <c r="N703" s="27"/>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c r="CD703" s="4"/>
    </row>
    <row r="704" spans="1:82" s="3" customFormat="1" x14ac:dyDescent="0.25">
      <c r="A704" s="40"/>
      <c r="B704" s="4"/>
      <c r="C704" s="27"/>
      <c r="D704" s="27"/>
      <c r="E704" s="27"/>
      <c r="F704" s="27"/>
      <c r="G704" s="27"/>
      <c r="H704" s="27"/>
      <c r="I704" s="46"/>
      <c r="J704" s="46"/>
      <c r="K704" s="46"/>
      <c r="L704" s="26"/>
      <c r="M704" s="27"/>
      <c r="N704" s="27"/>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c r="CD704" s="4"/>
    </row>
    <row r="705" spans="1:82" s="3" customFormat="1" x14ac:dyDescent="0.25">
      <c r="A705" s="40"/>
      <c r="B705" s="4"/>
      <c r="C705" s="27"/>
      <c r="D705" s="27"/>
      <c r="E705" s="27"/>
      <c r="F705" s="27"/>
      <c r="G705" s="27"/>
      <c r="H705" s="27"/>
      <c r="I705" s="46"/>
      <c r="J705" s="46"/>
      <c r="K705" s="46"/>
      <c r="L705" s="26"/>
      <c r="M705" s="27"/>
      <c r="N705" s="27"/>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row>
    <row r="706" spans="1:82" s="3" customFormat="1" x14ac:dyDescent="0.25">
      <c r="A706" s="40"/>
      <c r="B706" s="4"/>
      <c r="C706" s="27"/>
      <c r="D706" s="27"/>
      <c r="E706" s="27"/>
      <c r="F706" s="27"/>
      <c r="G706" s="27"/>
      <c r="H706" s="27"/>
      <c r="I706" s="46"/>
      <c r="J706" s="46"/>
      <c r="K706" s="46"/>
      <c r="L706" s="26"/>
      <c r="M706" s="27"/>
      <c r="N706" s="27"/>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row>
    <row r="707" spans="1:82" s="3" customFormat="1" x14ac:dyDescent="0.25">
      <c r="A707" s="40"/>
      <c r="B707" s="4"/>
      <c r="C707" s="27"/>
      <c r="D707" s="27"/>
      <c r="E707" s="27"/>
      <c r="F707" s="27"/>
      <c r="G707" s="27"/>
      <c r="H707" s="27"/>
      <c r="I707" s="46"/>
      <c r="J707" s="46"/>
      <c r="K707" s="46"/>
      <c r="L707" s="26"/>
      <c r="M707" s="27"/>
      <c r="N707" s="27"/>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c r="CD707" s="4"/>
    </row>
    <row r="708" spans="1:82" s="3" customFormat="1" x14ac:dyDescent="0.25">
      <c r="A708" s="40"/>
      <c r="B708" s="4"/>
      <c r="C708" s="27"/>
      <c r="D708" s="27"/>
      <c r="E708" s="27"/>
      <c r="F708" s="27"/>
      <c r="G708" s="27"/>
      <c r="H708" s="27"/>
      <c r="I708" s="46"/>
      <c r="J708" s="46"/>
      <c r="K708" s="46"/>
      <c r="L708" s="26"/>
      <c r="M708" s="27"/>
      <c r="N708" s="27"/>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c r="CD708" s="4"/>
    </row>
    <row r="709" spans="1:82" s="3" customFormat="1" x14ac:dyDescent="0.25">
      <c r="A709" s="40"/>
      <c r="B709" s="4"/>
      <c r="C709" s="27"/>
      <c r="D709" s="27"/>
      <c r="E709" s="27"/>
      <c r="F709" s="27"/>
      <c r="G709" s="27"/>
      <c r="H709" s="27"/>
      <c r="I709" s="46"/>
      <c r="J709" s="46"/>
      <c r="K709" s="46"/>
      <c r="L709" s="26"/>
      <c r="M709" s="27"/>
      <c r="N709" s="27"/>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row>
    <row r="710" spans="1:82" s="3" customFormat="1" x14ac:dyDescent="0.25">
      <c r="A710" s="40"/>
      <c r="B710" s="4"/>
      <c r="C710" s="27"/>
      <c r="D710" s="27"/>
      <c r="E710" s="27"/>
      <c r="F710" s="27"/>
      <c r="G710" s="27"/>
      <c r="H710" s="27"/>
      <c r="I710" s="46"/>
      <c r="J710" s="46"/>
      <c r="K710" s="46"/>
      <c r="L710" s="26"/>
      <c r="M710" s="27"/>
      <c r="N710" s="27"/>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row>
    <row r="711" spans="1:82" s="3" customFormat="1" x14ac:dyDescent="0.25">
      <c r="A711" s="40"/>
      <c r="B711" s="4"/>
      <c r="C711" s="27"/>
      <c r="D711" s="27"/>
      <c r="E711" s="27"/>
      <c r="F711" s="27"/>
      <c r="G711" s="27"/>
      <c r="H711" s="27"/>
      <c r="I711" s="46"/>
      <c r="J711" s="46"/>
      <c r="K711" s="46"/>
      <c r="L711" s="26"/>
      <c r="M711" s="27"/>
      <c r="N711" s="27"/>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row>
    <row r="712" spans="1:82" s="3" customFormat="1" x14ac:dyDescent="0.25">
      <c r="A712" s="40"/>
      <c r="B712" s="4"/>
      <c r="C712" s="27"/>
      <c r="D712" s="27"/>
      <c r="E712" s="27"/>
      <c r="F712" s="27"/>
      <c r="G712" s="27"/>
      <c r="H712" s="27"/>
      <c r="I712" s="46"/>
      <c r="J712" s="46"/>
      <c r="K712" s="46"/>
      <c r="L712" s="26"/>
      <c r="M712" s="27"/>
      <c r="N712" s="27"/>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c r="CD712" s="4"/>
    </row>
    <row r="713" spans="1:82" s="3" customFormat="1" x14ac:dyDescent="0.25">
      <c r="A713" s="40"/>
      <c r="B713" s="4"/>
      <c r="C713" s="27"/>
      <c r="D713" s="27"/>
      <c r="E713" s="27"/>
      <c r="F713" s="27"/>
      <c r="G713" s="27"/>
      <c r="H713" s="27"/>
      <c r="I713" s="46"/>
      <c r="J713" s="46"/>
      <c r="K713" s="46"/>
      <c r="L713" s="26"/>
      <c r="M713" s="27"/>
      <c r="N713" s="27"/>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row>
    <row r="714" spans="1:82" s="3" customFormat="1" x14ac:dyDescent="0.25">
      <c r="A714" s="40"/>
      <c r="B714" s="4"/>
      <c r="C714" s="27"/>
      <c r="D714" s="27"/>
      <c r="E714" s="27"/>
      <c r="F714" s="27"/>
      <c r="G714" s="27"/>
      <c r="H714" s="27"/>
      <c r="I714" s="46"/>
      <c r="J714" s="46"/>
      <c r="K714" s="46"/>
      <c r="L714" s="26"/>
      <c r="M714" s="27"/>
      <c r="N714" s="27"/>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row>
    <row r="715" spans="1:82" s="3" customFormat="1" x14ac:dyDescent="0.25">
      <c r="A715" s="40"/>
      <c r="B715" s="4"/>
      <c r="C715" s="27"/>
      <c r="D715" s="27"/>
      <c r="E715" s="27"/>
      <c r="F715" s="27"/>
      <c r="G715" s="27"/>
      <c r="H715" s="27"/>
      <c r="I715" s="46"/>
      <c r="J715" s="46"/>
      <c r="K715" s="46"/>
      <c r="L715" s="26"/>
      <c r="M715" s="27"/>
      <c r="N715" s="27"/>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row>
    <row r="716" spans="1:82" s="3" customFormat="1" x14ac:dyDescent="0.25">
      <c r="A716" s="40"/>
      <c r="B716" s="4"/>
      <c r="C716" s="27"/>
      <c r="D716" s="27"/>
      <c r="E716" s="27"/>
      <c r="F716" s="27"/>
      <c r="G716" s="27"/>
      <c r="H716" s="27"/>
      <c r="I716" s="46"/>
      <c r="J716" s="46"/>
      <c r="K716" s="46"/>
      <c r="L716" s="26"/>
      <c r="M716" s="27"/>
      <c r="N716" s="27"/>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row>
    <row r="717" spans="1:82" s="3" customFormat="1" x14ac:dyDescent="0.25">
      <c r="A717" s="40"/>
      <c r="B717" s="4"/>
      <c r="C717" s="27"/>
      <c r="D717" s="27"/>
      <c r="E717" s="27"/>
      <c r="F717" s="27"/>
      <c r="G717" s="27"/>
      <c r="H717" s="27"/>
      <c r="I717" s="46"/>
      <c r="J717" s="46"/>
      <c r="K717" s="46"/>
      <c r="L717" s="26"/>
      <c r="M717" s="27"/>
      <c r="N717" s="27"/>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c r="CD717" s="4"/>
    </row>
    <row r="718" spans="1:82" s="3" customFormat="1" x14ac:dyDescent="0.25">
      <c r="A718" s="40"/>
      <c r="B718" s="4"/>
      <c r="C718" s="27"/>
      <c r="D718" s="27"/>
      <c r="E718" s="27"/>
      <c r="F718" s="27"/>
      <c r="G718" s="27"/>
      <c r="H718" s="27"/>
      <c r="I718" s="46"/>
      <c r="J718" s="46"/>
      <c r="K718" s="46"/>
      <c r="L718" s="26"/>
      <c r="M718" s="27"/>
      <c r="N718" s="27"/>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c r="CD718" s="4"/>
    </row>
    <row r="719" spans="1:82" s="3" customFormat="1" x14ac:dyDescent="0.25">
      <c r="A719" s="40"/>
      <c r="B719" s="4"/>
      <c r="C719" s="27"/>
      <c r="D719" s="27"/>
      <c r="E719" s="27"/>
      <c r="F719" s="27"/>
      <c r="G719" s="27"/>
      <c r="H719" s="27"/>
      <c r="I719" s="46"/>
      <c r="J719" s="46"/>
      <c r="K719" s="46"/>
      <c r="L719" s="26"/>
      <c r="M719" s="27"/>
      <c r="N719" s="27"/>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c r="CD719" s="4"/>
    </row>
    <row r="720" spans="1:82" s="3" customFormat="1" x14ac:dyDescent="0.25">
      <c r="A720" s="40"/>
      <c r="B720" s="4"/>
      <c r="C720" s="27"/>
      <c r="D720" s="27"/>
      <c r="E720" s="27"/>
      <c r="F720" s="27"/>
      <c r="G720" s="27"/>
      <c r="H720" s="27"/>
      <c r="I720" s="46"/>
      <c r="J720" s="46"/>
      <c r="K720" s="46"/>
      <c r="L720" s="26"/>
      <c r="M720" s="27"/>
      <c r="N720" s="27"/>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c r="CD720" s="4"/>
    </row>
    <row r="721" spans="1:82" s="3" customFormat="1" x14ac:dyDescent="0.25">
      <c r="A721" s="40"/>
      <c r="B721" s="4"/>
      <c r="C721" s="27"/>
      <c r="D721" s="27"/>
      <c r="E721" s="27"/>
      <c r="F721" s="27"/>
      <c r="G721" s="27"/>
      <c r="H721" s="27"/>
      <c r="I721" s="46"/>
      <c r="J721" s="46"/>
      <c r="K721" s="46"/>
      <c r="L721" s="26"/>
      <c r="M721" s="27"/>
      <c r="N721" s="27"/>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row>
    <row r="722" spans="1:82" s="3" customFormat="1" x14ac:dyDescent="0.25">
      <c r="A722" s="40"/>
      <c r="B722" s="4"/>
      <c r="C722" s="27"/>
      <c r="D722" s="27"/>
      <c r="E722" s="27"/>
      <c r="F722" s="27"/>
      <c r="G722" s="27"/>
      <c r="H722" s="27"/>
      <c r="I722" s="46"/>
      <c r="J722" s="46"/>
      <c r="K722" s="46"/>
      <c r="L722" s="26"/>
      <c r="M722" s="27"/>
      <c r="N722" s="27"/>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c r="CD722" s="4"/>
    </row>
    <row r="723" spans="1:82" s="3" customFormat="1" x14ac:dyDescent="0.25">
      <c r="A723" s="40"/>
      <c r="B723" s="4"/>
      <c r="C723" s="27"/>
      <c r="D723" s="27"/>
      <c r="E723" s="27"/>
      <c r="F723" s="27"/>
      <c r="G723" s="27"/>
      <c r="H723" s="27"/>
      <c r="I723" s="46"/>
      <c r="J723" s="46"/>
      <c r="K723" s="46"/>
      <c r="L723" s="26"/>
      <c r="M723" s="27"/>
      <c r="N723" s="27"/>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c r="CD723" s="4"/>
    </row>
    <row r="724" spans="1:82" s="3" customFormat="1" x14ac:dyDescent="0.25">
      <c r="A724" s="40"/>
      <c r="B724" s="4"/>
      <c r="C724" s="27"/>
      <c r="D724" s="27"/>
      <c r="E724" s="27"/>
      <c r="F724" s="27"/>
      <c r="G724" s="27"/>
      <c r="H724" s="27"/>
      <c r="I724" s="46"/>
      <c r="J724" s="46"/>
      <c r="K724" s="46"/>
      <c r="L724" s="26"/>
      <c r="M724" s="27"/>
      <c r="N724" s="27"/>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c r="CD724" s="4"/>
    </row>
    <row r="725" spans="1:82" s="3" customFormat="1" x14ac:dyDescent="0.25">
      <c r="A725" s="40"/>
      <c r="B725" s="4"/>
      <c r="C725" s="27"/>
      <c r="D725" s="27"/>
      <c r="E725" s="27"/>
      <c r="F725" s="27"/>
      <c r="G725" s="27"/>
      <c r="H725" s="27"/>
      <c r="I725" s="46"/>
      <c r="J725" s="46"/>
      <c r="K725" s="46"/>
      <c r="L725" s="26"/>
      <c r="M725" s="27"/>
      <c r="N725" s="27"/>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c r="CD725" s="4"/>
    </row>
    <row r="726" spans="1:82" s="3" customFormat="1" x14ac:dyDescent="0.25">
      <c r="A726" s="40"/>
      <c r="B726" s="4"/>
      <c r="C726" s="27"/>
      <c r="D726" s="27"/>
      <c r="E726" s="27"/>
      <c r="F726" s="27"/>
      <c r="G726" s="27"/>
      <c r="H726" s="27"/>
      <c r="I726" s="46"/>
      <c r="J726" s="46"/>
      <c r="K726" s="46"/>
      <c r="L726" s="26"/>
      <c r="M726" s="27"/>
      <c r="N726" s="27"/>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c r="CD726" s="4"/>
    </row>
    <row r="727" spans="1:82" s="3" customFormat="1" x14ac:dyDescent="0.25">
      <c r="A727" s="40"/>
      <c r="B727" s="4"/>
      <c r="C727" s="27"/>
      <c r="D727" s="27"/>
      <c r="E727" s="27"/>
      <c r="F727" s="27"/>
      <c r="G727" s="27"/>
      <c r="H727" s="27"/>
      <c r="I727" s="46"/>
      <c r="J727" s="46"/>
      <c r="K727" s="46"/>
      <c r="L727" s="26"/>
      <c r="M727" s="27"/>
      <c r="N727" s="27"/>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c r="CD727" s="4"/>
    </row>
    <row r="728" spans="1:82" s="3" customFormat="1" x14ac:dyDescent="0.25">
      <c r="A728" s="40"/>
      <c r="B728" s="4"/>
      <c r="C728" s="27"/>
      <c r="D728" s="27"/>
      <c r="E728" s="27"/>
      <c r="F728" s="27"/>
      <c r="G728" s="27"/>
      <c r="H728" s="27"/>
      <c r="I728" s="46"/>
      <c r="J728" s="46"/>
      <c r="K728" s="46"/>
      <c r="L728" s="26"/>
      <c r="M728" s="27"/>
      <c r="N728" s="27"/>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c r="CD728" s="4"/>
    </row>
    <row r="729" spans="1:82" s="3" customFormat="1" x14ac:dyDescent="0.25">
      <c r="A729" s="40"/>
      <c r="B729" s="4"/>
      <c r="C729" s="27"/>
      <c r="D729" s="27"/>
      <c r="E729" s="27"/>
      <c r="F729" s="27"/>
      <c r="G729" s="27"/>
      <c r="H729" s="27"/>
      <c r="I729" s="46"/>
      <c r="J729" s="46"/>
      <c r="K729" s="46"/>
      <c r="L729" s="26"/>
      <c r="M729" s="27"/>
      <c r="N729" s="27"/>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c r="CD729" s="4"/>
    </row>
    <row r="730" spans="1:82" s="3" customFormat="1" x14ac:dyDescent="0.25">
      <c r="A730" s="40"/>
      <c r="B730" s="4"/>
      <c r="C730" s="27"/>
      <c r="D730" s="27"/>
      <c r="E730" s="27"/>
      <c r="F730" s="27"/>
      <c r="G730" s="27"/>
      <c r="H730" s="27"/>
      <c r="I730" s="46"/>
      <c r="J730" s="46"/>
      <c r="K730" s="46"/>
      <c r="L730" s="26"/>
      <c r="M730" s="27"/>
      <c r="N730" s="27"/>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c r="CD730" s="4"/>
    </row>
    <row r="731" spans="1:82" s="3" customFormat="1" x14ac:dyDescent="0.25">
      <c r="A731" s="40"/>
      <c r="B731" s="4"/>
      <c r="C731" s="27"/>
      <c r="D731" s="27"/>
      <c r="E731" s="27"/>
      <c r="F731" s="27"/>
      <c r="G731" s="27"/>
      <c r="H731" s="27"/>
      <c r="I731" s="46"/>
      <c r="J731" s="46"/>
      <c r="K731" s="46"/>
      <c r="L731" s="26"/>
      <c r="M731" s="27"/>
      <c r="N731" s="27"/>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c r="CD731" s="4"/>
    </row>
    <row r="732" spans="1:82" s="3" customFormat="1" x14ac:dyDescent="0.25">
      <c r="A732" s="40"/>
      <c r="B732" s="4"/>
      <c r="C732" s="27"/>
      <c r="D732" s="27"/>
      <c r="E732" s="27"/>
      <c r="F732" s="27"/>
      <c r="G732" s="27"/>
      <c r="H732" s="27"/>
      <c r="I732" s="46"/>
      <c r="J732" s="46"/>
      <c r="K732" s="46"/>
      <c r="L732" s="26"/>
      <c r="M732" s="27"/>
      <c r="N732" s="27"/>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c r="CD732" s="4"/>
    </row>
    <row r="733" spans="1:82" s="3" customFormat="1" x14ac:dyDescent="0.25">
      <c r="A733" s="40"/>
      <c r="B733" s="4"/>
      <c r="C733" s="27"/>
      <c r="D733" s="27"/>
      <c r="E733" s="27"/>
      <c r="F733" s="27"/>
      <c r="G733" s="27"/>
      <c r="H733" s="27"/>
      <c r="I733" s="46"/>
      <c r="J733" s="46"/>
      <c r="K733" s="46"/>
      <c r="L733" s="26"/>
      <c r="M733" s="27"/>
      <c r="N733" s="27"/>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row>
    <row r="734" spans="1:82" s="3" customFormat="1" x14ac:dyDescent="0.25">
      <c r="A734" s="40"/>
      <c r="B734" s="4"/>
      <c r="C734" s="27"/>
      <c r="D734" s="27"/>
      <c r="E734" s="27"/>
      <c r="F734" s="27"/>
      <c r="G734" s="27"/>
      <c r="H734" s="27"/>
      <c r="I734" s="46"/>
      <c r="J734" s="46"/>
      <c r="K734" s="46"/>
      <c r="L734" s="26"/>
      <c r="M734" s="27"/>
      <c r="N734" s="27"/>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row>
    <row r="735" spans="1:82" s="3" customFormat="1" x14ac:dyDescent="0.25">
      <c r="A735" s="40"/>
      <c r="B735" s="4"/>
      <c r="C735" s="27"/>
      <c r="D735" s="27"/>
      <c r="E735" s="27"/>
      <c r="F735" s="27"/>
      <c r="G735" s="27"/>
      <c r="H735" s="27"/>
      <c r="I735" s="46"/>
      <c r="J735" s="46"/>
      <c r="K735" s="46"/>
      <c r="L735" s="26"/>
      <c r="M735" s="27"/>
      <c r="N735" s="27"/>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c r="CD735" s="4"/>
    </row>
    <row r="736" spans="1:82" s="3" customFormat="1" x14ac:dyDescent="0.25">
      <c r="A736" s="40"/>
      <c r="B736" s="4"/>
      <c r="C736" s="27"/>
      <c r="D736" s="27"/>
      <c r="E736" s="27"/>
      <c r="F736" s="27"/>
      <c r="G736" s="27"/>
      <c r="H736" s="27"/>
      <c r="I736" s="46"/>
      <c r="J736" s="46"/>
      <c r="K736" s="46"/>
      <c r="L736" s="26"/>
      <c r="M736" s="27"/>
      <c r="N736" s="27"/>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c r="CD736" s="4"/>
    </row>
    <row r="737" spans="1:82" s="3" customFormat="1" x14ac:dyDescent="0.25">
      <c r="A737" s="40"/>
      <c r="B737" s="4"/>
      <c r="C737" s="27"/>
      <c r="D737" s="27"/>
      <c r="E737" s="27"/>
      <c r="F737" s="27"/>
      <c r="G737" s="27"/>
      <c r="H737" s="27"/>
      <c r="I737" s="46"/>
      <c r="J737" s="46"/>
      <c r="K737" s="46"/>
      <c r="L737" s="26"/>
      <c r="M737" s="27"/>
      <c r="N737" s="27"/>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c r="CD737" s="4"/>
    </row>
    <row r="738" spans="1:82" s="3" customFormat="1" x14ac:dyDescent="0.25">
      <c r="A738" s="40"/>
      <c r="B738" s="4"/>
      <c r="C738" s="27"/>
      <c r="D738" s="27"/>
      <c r="E738" s="27"/>
      <c r="F738" s="27"/>
      <c r="G738" s="27"/>
      <c r="H738" s="27"/>
      <c r="I738" s="46"/>
      <c r="J738" s="46"/>
      <c r="K738" s="46"/>
      <c r="L738" s="26"/>
      <c r="M738" s="27"/>
      <c r="N738" s="27"/>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c r="CD738" s="4"/>
    </row>
    <row r="739" spans="1:82" s="3" customFormat="1" x14ac:dyDescent="0.25">
      <c r="A739" s="40"/>
      <c r="B739" s="4"/>
      <c r="C739" s="27"/>
      <c r="D739" s="27"/>
      <c r="E739" s="27"/>
      <c r="F739" s="27"/>
      <c r="G739" s="27"/>
      <c r="H739" s="27"/>
      <c r="I739" s="46"/>
      <c r="J739" s="46"/>
      <c r="K739" s="46"/>
      <c r="L739" s="26"/>
      <c r="M739" s="27"/>
      <c r="N739" s="27"/>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c r="CD739" s="4"/>
    </row>
    <row r="740" spans="1:82" s="3" customFormat="1" x14ac:dyDescent="0.25">
      <c r="A740" s="40"/>
      <c r="B740" s="4"/>
      <c r="C740" s="27"/>
      <c r="D740" s="27"/>
      <c r="E740" s="27"/>
      <c r="F740" s="27"/>
      <c r="G740" s="27"/>
      <c r="H740" s="27"/>
      <c r="I740" s="46"/>
      <c r="J740" s="46"/>
      <c r="K740" s="46"/>
      <c r="L740" s="26"/>
      <c r="M740" s="27"/>
      <c r="N740" s="27"/>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c r="CD740" s="4"/>
    </row>
    <row r="741" spans="1:82" s="3" customFormat="1" x14ac:dyDescent="0.25">
      <c r="A741" s="40"/>
      <c r="B741" s="4"/>
      <c r="C741" s="27"/>
      <c r="D741" s="27"/>
      <c r="E741" s="27"/>
      <c r="F741" s="27"/>
      <c r="G741" s="27"/>
      <c r="H741" s="27"/>
      <c r="I741" s="46"/>
      <c r="J741" s="46"/>
      <c r="K741" s="46"/>
      <c r="L741" s="26"/>
      <c r="M741" s="27"/>
      <c r="N741" s="27"/>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c r="CD741" s="4"/>
    </row>
    <row r="742" spans="1:82" s="3" customFormat="1" x14ac:dyDescent="0.25">
      <c r="A742" s="40"/>
      <c r="B742" s="4"/>
      <c r="C742" s="27"/>
      <c r="D742" s="27"/>
      <c r="E742" s="27"/>
      <c r="F742" s="27"/>
      <c r="G742" s="27"/>
      <c r="H742" s="27"/>
      <c r="I742" s="46"/>
      <c r="J742" s="46"/>
      <c r="K742" s="46"/>
      <c r="L742" s="26"/>
      <c r="M742" s="27"/>
      <c r="N742" s="27"/>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c r="CD742" s="4"/>
    </row>
    <row r="743" spans="1:82" s="3" customFormat="1" x14ac:dyDescent="0.25">
      <c r="A743" s="40"/>
      <c r="B743" s="4"/>
      <c r="C743" s="27"/>
      <c r="D743" s="27"/>
      <c r="E743" s="27"/>
      <c r="F743" s="27"/>
      <c r="G743" s="27"/>
      <c r="H743" s="27"/>
      <c r="I743" s="46"/>
      <c r="J743" s="46"/>
      <c r="K743" s="46"/>
      <c r="L743" s="26"/>
      <c r="M743" s="27"/>
      <c r="N743" s="27"/>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row>
    <row r="744" spans="1:82" s="3" customFormat="1" x14ac:dyDescent="0.25">
      <c r="A744" s="40"/>
      <c r="B744" s="4"/>
      <c r="C744" s="27"/>
      <c r="D744" s="27"/>
      <c r="E744" s="27"/>
      <c r="F744" s="27"/>
      <c r="G744" s="27"/>
      <c r="H744" s="27"/>
      <c r="I744" s="46"/>
      <c r="J744" s="46"/>
      <c r="K744" s="46"/>
      <c r="L744" s="26"/>
      <c r="M744" s="27"/>
      <c r="N744" s="27"/>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c r="CD744" s="4"/>
    </row>
    <row r="745" spans="1:82" s="3" customFormat="1" x14ac:dyDescent="0.25">
      <c r="A745" s="40"/>
      <c r="B745" s="4"/>
      <c r="C745" s="27"/>
      <c r="D745" s="27"/>
      <c r="E745" s="27"/>
      <c r="F745" s="27"/>
      <c r="G745" s="27"/>
      <c r="H745" s="27"/>
      <c r="I745" s="46"/>
      <c r="J745" s="46"/>
      <c r="K745" s="46"/>
      <c r="L745" s="26"/>
      <c r="M745" s="27"/>
      <c r="N745" s="27"/>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c r="CD745" s="4"/>
    </row>
    <row r="746" spans="1:82" s="3" customFormat="1" x14ac:dyDescent="0.25">
      <c r="A746" s="40"/>
      <c r="B746" s="4"/>
      <c r="C746" s="27"/>
      <c r="D746" s="27"/>
      <c r="E746" s="27"/>
      <c r="F746" s="27"/>
      <c r="G746" s="27"/>
      <c r="H746" s="27"/>
      <c r="I746" s="46"/>
      <c r="J746" s="46"/>
      <c r="K746" s="46"/>
      <c r="L746" s="26"/>
      <c r="M746" s="27"/>
      <c r="N746" s="27"/>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c r="CD746" s="4"/>
    </row>
    <row r="747" spans="1:82" s="3" customFormat="1" x14ac:dyDescent="0.25">
      <c r="A747" s="40"/>
      <c r="B747" s="4"/>
      <c r="C747" s="27"/>
      <c r="D747" s="27"/>
      <c r="E747" s="27"/>
      <c r="F747" s="27"/>
      <c r="G747" s="27"/>
      <c r="H747" s="27"/>
      <c r="I747" s="46"/>
      <c r="J747" s="46"/>
      <c r="K747" s="46"/>
      <c r="L747" s="26"/>
      <c r="M747" s="27"/>
      <c r="N747" s="27"/>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row>
    <row r="748" spans="1:82" s="3" customFormat="1" x14ac:dyDescent="0.25">
      <c r="A748" s="40"/>
      <c r="B748" s="4"/>
      <c r="C748" s="27"/>
      <c r="D748" s="27"/>
      <c r="E748" s="27"/>
      <c r="F748" s="27"/>
      <c r="G748" s="27"/>
      <c r="H748" s="27"/>
      <c r="I748" s="46"/>
      <c r="J748" s="46"/>
      <c r="K748" s="46"/>
      <c r="L748" s="26"/>
      <c r="M748" s="27"/>
      <c r="N748" s="27"/>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4"/>
      <c r="CC748" s="4"/>
      <c r="CD748" s="4"/>
    </row>
    <row r="749" spans="1:82" s="3" customFormat="1" x14ac:dyDescent="0.25">
      <c r="A749" s="40"/>
      <c r="B749" s="4"/>
      <c r="C749" s="27"/>
      <c r="D749" s="27"/>
      <c r="E749" s="27"/>
      <c r="F749" s="27"/>
      <c r="G749" s="27"/>
      <c r="H749" s="27"/>
      <c r="I749" s="46"/>
      <c r="J749" s="46"/>
      <c r="K749" s="46"/>
      <c r="L749" s="26"/>
      <c r="M749" s="27"/>
      <c r="N749" s="27"/>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4"/>
      <c r="CA749" s="4"/>
      <c r="CB749" s="4"/>
      <c r="CC749" s="4"/>
      <c r="CD749" s="4"/>
    </row>
    <row r="750" spans="1:82" s="3" customFormat="1" x14ac:dyDescent="0.25">
      <c r="A750" s="40"/>
      <c r="B750" s="4"/>
      <c r="C750" s="27"/>
      <c r="D750" s="27"/>
      <c r="E750" s="27"/>
      <c r="F750" s="27"/>
      <c r="G750" s="27"/>
      <c r="H750" s="27"/>
      <c r="I750" s="46"/>
      <c r="J750" s="46"/>
      <c r="K750" s="46"/>
      <c r="L750" s="26"/>
      <c r="M750" s="27"/>
      <c r="N750" s="27"/>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4"/>
      <c r="CC750" s="4"/>
      <c r="CD750" s="4"/>
    </row>
    <row r="751" spans="1:82" s="3" customFormat="1" x14ac:dyDescent="0.25">
      <c r="A751" s="40"/>
      <c r="B751" s="4"/>
      <c r="C751" s="27"/>
      <c r="D751" s="27"/>
      <c r="E751" s="27"/>
      <c r="F751" s="27"/>
      <c r="G751" s="27"/>
      <c r="H751" s="27"/>
      <c r="I751" s="46"/>
      <c r="J751" s="46"/>
      <c r="K751" s="46"/>
      <c r="L751" s="26"/>
      <c r="M751" s="27"/>
      <c r="N751" s="27"/>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4"/>
      <c r="CA751" s="4"/>
      <c r="CB751" s="4"/>
      <c r="CC751" s="4"/>
      <c r="CD751" s="4"/>
    </row>
    <row r="752" spans="1:82" s="3" customFormat="1" x14ac:dyDescent="0.25">
      <c r="A752" s="40"/>
      <c r="B752" s="4"/>
      <c r="C752" s="27"/>
      <c r="D752" s="27"/>
      <c r="E752" s="27"/>
      <c r="F752" s="27"/>
      <c r="G752" s="27"/>
      <c r="H752" s="27"/>
      <c r="I752" s="46"/>
      <c r="J752" s="46"/>
      <c r="K752" s="46"/>
      <c r="L752" s="26"/>
      <c r="M752" s="27"/>
      <c r="N752" s="27"/>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4"/>
      <c r="CC752" s="4"/>
      <c r="CD752" s="4"/>
    </row>
    <row r="753" spans="1:82" s="3" customFormat="1" x14ac:dyDescent="0.25">
      <c r="A753" s="40"/>
      <c r="B753" s="4"/>
      <c r="C753" s="27"/>
      <c r="D753" s="27"/>
      <c r="E753" s="27"/>
      <c r="F753" s="27"/>
      <c r="G753" s="27"/>
      <c r="H753" s="27"/>
      <c r="I753" s="46"/>
      <c r="J753" s="46"/>
      <c r="K753" s="46"/>
      <c r="L753" s="26"/>
      <c r="M753" s="27"/>
      <c r="N753" s="27"/>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row>
    <row r="754" spans="1:82" s="3" customFormat="1" x14ac:dyDescent="0.25">
      <c r="A754" s="40"/>
      <c r="B754" s="4"/>
      <c r="C754" s="27"/>
      <c r="D754" s="27"/>
      <c r="E754" s="27"/>
      <c r="F754" s="27"/>
      <c r="G754" s="27"/>
      <c r="H754" s="27"/>
      <c r="I754" s="46"/>
      <c r="J754" s="46"/>
      <c r="K754" s="46"/>
      <c r="L754" s="26"/>
      <c r="M754" s="27"/>
      <c r="N754" s="27"/>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row>
    <row r="755" spans="1:82" s="3" customFormat="1" x14ac:dyDescent="0.25">
      <c r="A755" s="40"/>
      <c r="B755" s="4"/>
      <c r="C755" s="27"/>
      <c r="D755" s="27"/>
      <c r="E755" s="27"/>
      <c r="F755" s="27"/>
      <c r="G755" s="27"/>
      <c r="H755" s="27"/>
      <c r="I755" s="46"/>
      <c r="J755" s="46"/>
      <c r="K755" s="46"/>
      <c r="L755" s="26"/>
      <c r="M755" s="27"/>
      <c r="N755" s="27"/>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c r="CD755" s="4"/>
    </row>
    <row r="756" spans="1:82" s="3" customFormat="1" x14ac:dyDescent="0.25">
      <c r="A756" s="40"/>
      <c r="B756" s="4"/>
      <c r="C756" s="27"/>
      <c r="D756" s="27"/>
      <c r="E756" s="27"/>
      <c r="F756" s="27"/>
      <c r="G756" s="27"/>
      <c r="H756" s="27"/>
      <c r="I756" s="46"/>
      <c r="J756" s="46"/>
      <c r="K756" s="46"/>
      <c r="L756" s="26"/>
      <c r="M756" s="27"/>
      <c r="N756" s="27"/>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4"/>
      <c r="CC756" s="4"/>
      <c r="CD756" s="4"/>
    </row>
    <row r="757" spans="1:82" s="3" customFormat="1" x14ac:dyDescent="0.25">
      <c r="A757" s="40"/>
      <c r="B757" s="4"/>
      <c r="C757" s="27"/>
      <c r="D757" s="27"/>
      <c r="E757" s="27"/>
      <c r="F757" s="27"/>
      <c r="G757" s="27"/>
      <c r="H757" s="27"/>
      <c r="I757" s="46"/>
      <c r="J757" s="46"/>
      <c r="K757" s="46"/>
      <c r="L757" s="26"/>
      <c r="M757" s="27"/>
      <c r="N757" s="27"/>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4"/>
      <c r="CA757" s="4"/>
      <c r="CB757" s="4"/>
      <c r="CC757" s="4"/>
      <c r="CD757" s="4"/>
    </row>
    <row r="758" spans="1:82" s="3" customFormat="1" x14ac:dyDescent="0.25">
      <c r="A758" s="40"/>
      <c r="B758" s="4"/>
      <c r="C758" s="27"/>
      <c r="D758" s="27"/>
      <c r="E758" s="27"/>
      <c r="F758" s="27"/>
      <c r="G758" s="27"/>
      <c r="H758" s="27"/>
      <c r="I758" s="46"/>
      <c r="J758" s="46"/>
      <c r="K758" s="46"/>
      <c r="L758" s="26"/>
      <c r="M758" s="27"/>
      <c r="N758" s="27"/>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c r="CD758" s="4"/>
    </row>
    <row r="759" spans="1:82" s="3" customFormat="1" x14ac:dyDescent="0.25">
      <c r="A759" s="40"/>
      <c r="B759" s="4"/>
      <c r="C759" s="27"/>
      <c r="D759" s="27"/>
      <c r="E759" s="27"/>
      <c r="F759" s="27"/>
      <c r="G759" s="27"/>
      <c r="H759" s="27"/>
      <c r="I759" s="46"/>
      <c r="J759" s="46"/>
      <c r="K759" s="46"/>
      <c r="L759" s="26"/>
      <c r="M759" s="27"/>
      <c r="N759" s="27"/>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row>
    <row r="760" spans="1:82" s="3" customFormat="1" x14ac:dyDescent="0.25">
      <c r="A760" s="40"/>
      <c r="B760" s="4"/>
      <c r="C760" s="27"/>
      <c r="D760" s="27"/>
      <c r="E760" s="27"/>
      <c r="F760" s="27"/>
      <c r="G760" s="27"/>
      <c r="H760" s="27"/>
      <c r="I760" s="46"/>
      <c r="J760" s="46"/>
      <c r="K760" s="46"/>
      <c r="L760" s="26"/>
      <c r="M760" s="27"/>
      <c r="N760" s="27"/>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c r="CD760" s="4"/>
    </row>
    <row r="761" spans="1:82" s="3" customFormat="1" x14ac:dyDescent="0.25">
      <c r="A761" s="40"/>
      <c r="B761" s="4"/>
      <c r="C761" s="27"/>
      <c r="D761" s="27"/>
      <c r="E761" s="27"/>
      <c r="F761" s="27"/>
      <c r="G761" s="27"/>
      <c r="H761" s="27"/>
      <c r="I761" s="46"/>
      <c r="J761" s="46"/>
      <c r="K761" s="46"/>
      <c r="L761" s="26"/>
      <c r="M761" s="27"/>
      <c r="N761" s="27"/>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row>
    <row r="762" spans="1:82" s="3" customFormat="1" x14ac:dyDescent="0.25">
      <c r="A762" s="40"/>
      <c r="B762" s="4"/>
      <c r="C762" s="27"/>
      <c r="D762" s="27"/>
      <c r="E762" s="27"/>
      <c r="F762" s="27"/>
      <c r="G762" s="27"/>
      <c r="H762" s="27"/>
      <c r="I762" s="46"/>
      <c r="J762" s="46"/>
      <c r="K762" s="46"/>
      <c r="L762" s="26"/>
      <c r="M762" s="27"/>
      <c r="N762" s="27"/>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c r="CD762" s="4"/>
    </row>
    <row r="763" spans="1:82" s="3" customFormat="1" x14ac:dyDescent="0.25">
      <c r="A763" s="40"/>
      <c r="B763" s="4"/>
      <c r="C763" s="27"/>
      <c r="D763" s="27"/>
      <c r="E763" s="27"/>
      <c r="F763" s="27"/>
      <c r="G763" s="27"/>
      <c r="H763" s="27"/>
      <c r="I763" s="46"/>
      <c r="J763" s="46"/>
      <c r="K763" s="46"/>
      <c r="L763" s="26"/>
      <c r="M763" s="27"/>
      <c r="N763" s="27"/>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c r="CD763" s="4"/>
    </row>
    <row r="764" spans="1:82" s="3" customFormat="1" x14ac:dyDescent="0.25">
      <c r="A764" s="40"/>
      <c r="B764" s="4"/>
      <c r="C764" s="27"/>
      <c r="D764" s="27"/>
      <c r="E764" s="27"/>
      <c r="F764" s="27"/>
      <c r="G764" s="27"/>
      <c r="H764" s="27"/>
      <c r="I764" s="46"/>
      <c r="J764" s="46"/>
      <c r="K764" s="46"/>
      <c r="L764" s="26"/>
      <c r="M764" s="27"/>
      <c r="N764" s="27"/>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row>
    <row r="765" spans="1:82" s="3" customFormat="1" x14ac:dyDescent="0.25">
      <c r="A765" s="40"/>
      <c r="B765" s="4"/>
      <c r="C765" s="27"/>
      <c r="D765" s="27"/>
      <c r="E765" s="27"/>
      <c r="F765" s="27"/>
      <c r="G765" s="27"/>
      <c r="H765" s="27"/>
      <c r="I765" s="46"/>
      <c r="J765" s="46"/>
      <c r="K765" s="46"/>
      <c r="L765" s="26"/>
      <c r="M765" s="27"/>
      <c r="N765" s="27"/>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row>
    <row r="766" spans="1:82" s="3" customFormat="1" x14ac:dyDescent="0.25">
      <c r="A766" s="40"/>
      <c r="B766" s="4"/>
      <c r="C766" s="27"/>
      <c r="D766" s="27"/>
      <c r="E766" s="27"/>
      <c r="F766" s="27"/>
      <c r="G766" s="27"/>
      <c r="H766" s="27"/>
      <c r="I766" s="46"/>
      <c r="J766" s="46"/>
      <c r="K766" s="46"/>
      <c r="L766" s="26"/>
      <c r="M766" s="27"/>
      <c r="N766" s="27"/>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row>
    <row r="767" spans="1:82" s="3" customFormat="1" x14ac:dyDescent="0.25">
      <c r="A767" s="40"/>
      <c r="B767" s="4"/>
      <c r="C767" s="27"/>
      <c r="D767" s="27"/>
      <c r="E767" s="27"/>
      <c r="F767" s="27"/>
      <c r="G767" s="27"/>
      <c r="H767" s="27"/>
      <c r="I767" s="46"/>
      <c r="J767" s="46"/>
      <c r="K767" s="46"/>
      <c r="L767" s="26"/>
      <c r="M767" s="27"/>
      <c r="N767" s="27"/>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c r="CD767" s="4"/>
    </row>
    <row r="768" spans="1:82" s="3" customFormat="1" x14ac:dyDescent="0.25">
      <c r="A768" s="40"/>
      <c r="B768" s="4"/>
      <c r="C768" s="27"/>
      <c r="D768" s="27"/>
      <c r="E768" s="27"/>
      <c r="F768" s="27"/>
      <c r="G768" s="27"/>
      <c r="H768" s="27"/>
      <c r="I768" s="46"/>
      <c r="J768" s="46"/>
      <c r="K768" s="46"/>
      <c r="L768" s="26"/>
      <c r="M768" s="27"/>
      <c r="N768" s="27"/>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row>
    <row r="769" spans="1:82" s="3" customFormat="1" x14ac:dyDescent="0.25">
      <c r="A769" s="40"/>
      <c r="B769" s="4"/>
      <c r="C769" s="27"/>
      <c r="D769" s="27"/>
      <c r="E769" s="27"/>
      <c r="F769" s="27"/>
      <c r="G769" s="27"/>
      <c r="H769" s="27"/>
      <c r="I769" s="46"/>
      <c r="J769" s="46"/>
      <c r="K769" s="46"/>
      <c r="L769" s="26"/>
      <c r="M769" s="27"/>
      <c r="N769" s="27"/>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c r="CD769" s="4"/>
    </row>
    <row r="770" spans="1:82" s="3" customFormat="1" x14ac:dyDescent="0.25">
      <c r="A770" s="40"/>
      <c r="B770" s="4"/>
      <c r="C770" s="27"/>
      <c r="D770" s="27"/>
      <c r="E770" s="27"/>
      <c r="F770" s="27"/>
      <c r="G770" s="27"/>
      <c r="H770" s="27"/>
      <c r="I770" s="46"/>
      <c r="J770" s="46"/>
      <c r="K770" s="46"/>
      <c r="L770" s="26"/>
      <c r="M770" s="27"/>
      <c r="N770" s="27"/>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row>
    <row r="771" spans="1:82" s="3" customFormat="1" x14ac:dyDescent="0.25">
      <c r="A771" s="40"/>
      <c r="B771" s="4"/>
      <c r="C771" s="27"/>
      <c r="D771" s="27"/>
      <c r="E771" s="27"/>
      <c r="F771" s="27"/>
      <c r="G771" s="27"/>
      <c r="H771" s="27"/>
      <c r="I771" s="46"/>
      <c r="J771" s="46"/>
      <c r="K771" s="46"/>
      <c r="L771" s="26"/>
      <c r="M771" s="27"/>
      <c r="N771" s="27"/>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c r="CD771" s="4"/>
    </row>
    <row r="772" spans="1:82" s="3" customFormat="1" x14ac:dyDescent="0.25">
      <c r="A772" s="40"/>
      <c r="B772" s="4"/>
      <c r="C772" s="27"/>
      <c r="D772" s="27"/>
      <c r="E772" s="27"/>
      <c r="F772" s="27"/>
      <c r="G772" s="27"/>
      <c r="H772" s="27"/>
      <c r="I772" s="46"/>
      <c r="J772" s="46"/>
      <c r="K772" s="46"/>
      <c r="L772" s="26"/>
      <c r="M772" s="27"/>
      <c r="N772" s="27"/>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row>
    <row r="773" spans="1:82" s="3" customFormat="1" x14ac:dyDescent="0.25">
      <c r="A773" s="40"/>
      <c r="B773" s="4"/>
      <c r="C773" s="27"/>
      <c r="D773" s="27"/>
      <c r="E773" s="27"/>
      <c r="F773" s="27"/>
      <c r="G773" s="27"/>
      <c r="H773" s="27"/>
      <c r="I773" s="46"/>
      <c r="J773" s="46"/>
      <c r="K773" s="46"/>
      <c r="L773" s="26"/>
      <c r="M773" s="27"/>
      <c r="N773" s="27"/>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row>
    <row r="774" spans="1:82" s="3" customFormat="1" x14ac:dyDescent="0.25">
      <c r="A774" s="40"/>
      <c r="B774" s="4"/>
      <c r="C774" s="27"/>
      <c r="D774" s="27"/>
      <c r="E774" s="27"/>
      <c r="F774" s="27"/>
      <c r="G774" s="27"/>
      <c r="H774" s="27"/>
      <c r="I774" s="46"/>
      <c r="J774" s="46"/>
      <c r="K774" s="46"/>
      <c r="L774" s="26"/>
      <c r="M774" s="27"/>
      <c r="N774" s="27"/>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row>
    <row r="775" spans="1:82" s="3" customFormat="1" x14ac:dyDescent="0.25">
      <c r="A775" s="40"/>
      <c r="B775" s="4"/>
      <c r="C775" s="27"/>
      <c r="D775" s="27"/>
      <c r="E775" s="27"/>
      <c r="F775" s="27"/>
      <c r="G775" s="27"/>
      <c r="H775" s="27"/>
      <c r="I775" s="46"/>
      <c r="J775" s="46"/>
      <c r="K775" s="46"/>
      <c r="L775" s="26"/>
      <c r="M775" s="27"/>
      <c r="N775" s="27"/>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row>
    <row r="776" spans="1:82" s="3" customFormat="1" x14ac:dyDescent="0.25">
      <c r="A776" s="40"/>
      <c r="B776" s="4"/>
      <c r="C776" s="27"/>
      <c r="D776" s="27"/>
      <c r="E776" s="27"/>
      <c r="F776" s="27"/>
      <c r="G776" s="27"/>
      <c r="H776" s="27"/>
      <c r="I776" s="46"/>
      <c r="J776" s="46"/>
      <c r="K776" s="46"/>
      <c r="L776" s="26"/>
      <c r="M776" s="27"/>
      <c r="N776" s="27"/>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row>
    <row r="777" spans="1:82" s="3" customFormat="1" x14ac:dyDescent="0.25">
      <c r="A777" s="40"/>
      <c r="B777" s="4"/>
      <c r="C777" s="27"/>
      <c r="D777" s="27"/>
      <c r="E777" s="27"/>
      <c r="F777" s="27"/>
      <c r="G777" s="27"/>
      <c r="H777" s="27"/>
      <c r="I777" s="46"/>
      <c r="J777" s="46"/>
      <c r="K777" s="46"/>
      <c r="L777" s="26"/>
      <c r="M777" s="27"/>
      <c r="N777" s="27"/>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row>
    <row r="778" spans="1:82" s="3" customFormat="1" x14ac:dyDescent="0.25">
      <c r="A778" s="40"/>
      <c r="B778" s="4"/>
      <c r="C778" s="27"/>
      <c r="D778" s="27"/>
      <c r="E778" s="27"/>
      <c r="F778" s="27"/>
      <c r="G778" s="27"/>
      <c r="H778" s="27"/>
      <c r="I778" s="46"/>
      <c r="J778" s="46"/>
      <c r="K778" s="46"/>
      <c r="L778" s="26"/>
      <c r="M778" s="27"/>
      <c r="N778" s="27"/>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c r="CD778" s="4"/>
    </row>
    <row r="779" spans="1:82" s="3" customFormat="1" x14ac:dyDescent="0.25">
      <c r="A779" s="40"/>
      <c r="B779" s="4"/>
      <c r="C779" s="27"/>
      <c r="D779" s="27"/>
      <c r="E779" s="27"/>
      <c r="F779" s="27"/>
      <c r="G779" s="27"/>
      <c r="H779" s="27"/>
      <c r="I779" s="46"/>
      <c r="J779" s="46"/>
      <c r="K779" s="46"/>
      <c r="L779" s="26"/>
      <c r="M779" s="27"/>
      <c r="N779" s="27"/>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row>
    <row r="780" spans="1:82" s="3" customFormat="1" x14ac:dyDescent="0.25">
      <c r="A780" s="40"/>
      <c r="B780" s="4"/>
      <c r="C780" s="27"/>
      <c r="D780" s="27"/>
      <c r="E780" s="27"/>
      <c r="F780" s="27"/>
      <c r="G780" s="27"/>
      <c r="H780" s="27"/>
      <c r="I780" s="46"/>
      <c r="J780" s="46"/>
      <c r="K780" s="46"/>
      <c r="L780" s="26"/>
      <c r="M780" s="27"/>
      <c r="N780" s="27"/>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c r="CD780" s="4"/>
    </row>
    <row r="781" spans="1:82" s="3" customFormat="1" x14ac:dyDescent="0.25">
      <c r="A781" s="40"/>
      <c r="B781" s="4"/>
      <c r="C781" s="27"/>
      <c r="D781" s="27"/>
      <c r="E781" s="27"/>
      <c r="F781" s="27"/>
      <c r="G781" s="27"/>
      <c r="H781" s="27"/>
      <c r="I781" s="46"/>
      <c r="J781" s="46"/>
      <c r="K781" s="46"/>
      <c r="L781" s="26"/>
      <c r="M781" s="27"/>
      <c r="N781" s="27"/>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c r="CD781" s="4"/>
    </row>
    <row r="782" spans="1:82" s="3" customFormat="1" x14ac:dyDescent="0.25">
      <c r="A782" s="40"/>
      <c r="B782" s="4"/>
      <c r="C782" s="27"/>
      <c r="D782" s="27"/>
      <c r="E782" s="27"/>
      <c r="F782" s="27"/>
      <c r="G782" s="27"/>
      <c r="H782" s="27"/>
      <c r="I782" s="46"/>
      <c r="J782" s="46"/>
      <c r="K782" s="46"/>
      <c r="L782" s="26"/>
      <c r="M782" s="27"/>
      <c r="N782" s="27"/>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row>
    <row r="783" spans="1:82" s="3" customFormat="1" x14ac:dyDescent="0.25">
      <c r="A783" s="40"/>
      <c r="B783" s="4"/>
      <c r="C783" s="27"/>
      <c r="D783" s="27"/>
      <c r="E783" s="27"/>
      <c r="F783" s="27"/>
      <c r="G783" s="27"/>
      <c r="H783" s="27"/>
      <c r="I783" s="46"/>
      <c r="J783" s="46"/>
      <c r="K783" s="46"/>
      <c r="L783" s="26"/>
      <c r="M783" s="27"/>
      <c r="N783" s="27"/>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c r="CD783" s="4"/>
    </row>
    <row r="784" spans="1:82" s="3" customFormat="1" x14ac:dyDescent="0.25">
      <c r="A784" s="40"/>
      <c r="B784" s="4"/>
      <c r="C784" s="27"/>
      <c r="D784" s="27"/>
      <c r="E784" s="27"/>
      <c r="F784" s="27"/>
      <c r="G784" s="27"/>
      <c r="H784" s="27"/>
      <c r="I784" s="46"/>
      <c r="J784" s="46"/>
      <c r="K784" s="46"/>
      <c r="L784" s="26"/>
      <c r="M784" s="27"/>
      <c r="N784" s="27"/>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c r="CD784" s="4"/>
    </row>
    <row r="785" spans="1:82" s="3" customFormat="1" x14ac:dyDescent="0.25">
      <c r="A785" s="40"/>
      <c r="B785" s="4"/>
      <c r="C785" s="27"/>
      <c r="D785" s="27"/>
      <c r="E785" s="27"/>
      <c r="F785" s="27"/>
      <c r="G785" s="27"/>
      <c r="H785" s="27"/>
      <c r="I785" s="46"/>
      <c r="J785" s="46"/>
      <c r="K785" s="46"/>
      <c r="L785" s="26"/>
      <c r="M785" s="27"/>
      <c r="N785" s="27"/>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c r="CD785" s="4"/>
    </row>
    <row r="786" spans="1:82" s="3" customFormat="1" x14ac:dyDescent="0.25">
      <c r="A786" s="40"/>
      <c r="B786" s="4"/>
      <c r="C786" s="27"/>
      <c r="D786" s="27"/>
      <c r="E786" s="27"/>
      <c r="F786" s="27"/>
      <c r="G786" s="27"/>
      <c r="H786" s="27"/>
      <c r="I786" s="46"/>
      <c r="J786" s="46"/>
      <c r="K786" s="46"/>
      <c r="L786" s="26"/>
      <c r="M786" s="27"/>
      <c r="N786" s="27"/>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c r="CD786" s="4"/>
    </row>
    <row r="787" spans="1:82" s="3" customFormat="1" x14ac:dyDescent="0.25">
      <c r="A787" s="40"/>
      <c r="B787" s="4"/>
      <c r="C787" s="27"/>
      <c r="D787" s="27"/>
      <c r="E787" s="27"/>
      <c r="F787" s="27"/>
      <c r="G787" s="27"/>
      <c r="H787" s="27"/>
      <c r="I787" s="46"/>
      <c r="J787" s="46"/>
      <c r="K787" s="46"/>
      <c r="L787" s="26"/>
      <c r="M787" s="27"/>
      <c r="N787" s="27"/>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c r="CD787" s="4"/>
    </row>
    <row r="788" spans="1:82" s="3" customFormat="1" x14ac:dyDescent="0.25">
      <c r="A788" s="40"/>
      <c r="B788" s="4"/>
      <c r="C788" s="27"/>
      <c r="D788" s="27"/>
      <c r="E788" s="27"/>
      <c r="F788" s="27"/>
      <c r="G788" s="27"/>
      <c r="H788" s="27"/>
      <c r="I788" s="46"/>
      <c r="J788" s="46"/>
      <c r="K788" s="46"/>
      <c r="L788" s="26"/>
      <c r="M788" s="27"/>
      <c r="N788" s="27"/>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c r="CD788" s="4"/>
    </row>
    <row r="789" spans="1:82" s="3" customFormat="1" x14ac:dyDescent="0.25">
      <c r="A789" s="40"/>
      <c r="B789" s="4"/>
      <c r="C789" s="27"/>
      <c r="D789" s="27"/>
      <c r="E789" s="27"/>
      <c r="F789" s="27"/>
      <c r="G789" s="27"/>
      <c r="H789" s="27"/>
      <c r="I789" s="46"/>
      <c r="J789" s="46"/>
      <c r="K789" s="46"/>
      <c r="L789" s="26"/>
      <c r="M789" s="27"/>
      <c r="N789" s="27"/>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c r="CD789" s="4"/>
    </row>
    <row r="790" spans="1:82" s="3" customFormat="1" x14ac:dyDescent="0.25">
      <c r="A790" s="40"/>
      <c r="B790" s="4"/>
      <c r="C790" s="27"/>
      <c r="D790" s="27"/>
      <c r="E790" s="27"/>
      <c r="F790" s="27"/>
      <c r="G790" s="27"/>
      <c r="H790" s="27"/>
      <c r="I790" s="46"/>
      <c r="J790" s="46"/>
      <c r="K790" s="46"/>
      <c r="L790" s="26"/>
      <c r="M790" s="27"/>
      <c r="N790" s="27"/>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c r="CD790" s="4"/>
    </row>
    <row r="791" spans="1:82" s="3" customFormat="1" x14ac:dyDescent="0.25">
      <c r="A791" s="40"/>
      <c r="B791" s="4"/>
      <c r="C791" s="27"/>
      <c r="D791" s="27"/>
      <c r="E791" s="27"/>
      <c r="F791" s="27"/>
      <c r="G791" s="27"/>
      <c r="H791" s="27"/>
      <c r="I791" s="46"/>
      <c r="J791" s="46"/>
      <c r="K791" s="46"/>
      <c r="L791" s="26"/>
      <c r="M791" s="27"/>
      <c r="N791" s="27"/>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c r="CD791" s="4"/>
    </row>
    <row r="792" spans="1:82" s="3" customFormat="1" x14ac:dyDescent="0.25">
      <c r="A792" s="40"/>
      <c r="B792" s="4"/>
      <c r="C792" s="27"/>
      <c r="D792" s="27"/>
      <c r="E792" s="27"/>
      <c r="F792" s="27"/>
      <c r="G792" s="27"/>
      <c r="H792" s="27"/>
      <c r="I792" s="46"/>
      <c r="J792" s="46"/>
      <c r="K792" s="46"/>
      <c r="L792" s="26"/>
      <c r="M792" s="27"/>
      <c r="N792" s="27"/>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c r="CD792" s="4"/>
    </row>
    <row r="793" spans="1:82" s="3" customFormat="1" x14ac:dyDescent="0.25">
      <c r="A793" s="40"/>
      <c r="B793" s="4"/>
      <c r="C793" s="27"/>
      <c r="D793" s="27"/>
      <c r="E793" s="27"/>
      <c r="F793" s="27"/>
      <c r="G793" s="27"/>
      <c r="H793" s="27"/>
      <c r="I793" s="46"/>
      <c r="J793" s="46"/>
      <c r="K793" s="46"/>
      <c r="L793" s="26"/>
      <c r="M793" s="27"/>
      <c r="N793" s="27"/>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c r="CD793" s="4"/>
    </row>
    <row r="794" spans="1:82" s="3" customFormat="1" x14ac:dyDescent="0.25">
      <c r="A794" s="40"/>
      <c r="B794" s="4"/>
      <c r="C794" s="27"/>
      <c r="D794" s="27"/>
      <c r="E794" s="27"/>
      <c r="F794" s="27"/>
      <c r="G794" s="27"/>
      <c r="H794" s="27"/>
      <c r="I794" s="46"/>
      <c r="J794" s="46"/>
      <c r="K794" s="46"/>
      <c r="L794" s="26"/>
      <c r="M794" s="27"/>
      <c r="N794" s="27"/>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c r="CD794" s="4"/>
    </row>
    <row r="795" spans="1:82" s="3" customFormat="1" x14ac:dyDescent="0.25">
      <c r="A795" s="40"/>
      <c r="B795" s="4"/>
      <c r="C795" s="27"/>
      <c r="D795" s="27"/>
      <c r="E795" s="27"/>
      <c r="F795" s="27"/>
      <c r="G795" s="27"/>
      <c r="H795" s="27"/>
      <c r="I795" s="46"/>
      <c r="J795" s="46"/>
      <c r="K795" s="46"/>
      <c r="L795" s="26"/>
      <c r="M795" s="27"/>
      <c r="N795" s="27"/>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c r="CD795" s="4"/>
    </row>
    <row r="796" spans="1:82" s="3" customFormat="1" x14ac:dyDescent="0.25">
      <c r="A796" s="40"/>
      <c r="B796" s="4"/>
      <c r="C796" s="27"/>
      <c r="D796" s="27"/>
      <c r="E796" s="27"/>
      <c r="F796" s="27"/>
      <c r="G796" s="27"/>
      <c r="H796" s="27"/>
      <c r="I796" s="46"/>
      <c r="J796" s="46"/>
      <c r="K796" s="46"/>
      <c r="L796" s="26"/>
      <c r="M796" s="27"/>
      <c r="N796" s="27"/>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c r="CD796" s="4"/>
    </row>
    <row r="797" spans="1:82" s="3" customFormat="1" x14ac:dyDescent="0.25">
      <c r="A797" s="40"/>
      <c r="B797" s="4"/>
      <c r="C797" s="27"/>
      <c r="D797" s="27"/>
      <c r="E797" s="27"/>
      <c r="F797" s="27"/>
      <c r="G797" s="27"/>
      <c r="H797" s="27"/>
      <c r="I797" s="46"/>
      <c r="J797" s="46"/>
      <c r="K797" s="46"/>
      <c r="L797" s="26"/>
      <c r="M797" s="27"/>
      <c r="N797" s="27"/>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c r="CD797" s="4"/>
    </row>
    <row r="798" spans="1:82" s="3" customFormat="1" x14ac:dyDescent="0.25">
      <c r="A798" s="40"/>
      <c r="B798" s="4"/>
      <c r="C798" s="27"/>
      <c r="D798" s="27"/>
      <c r="E798" s="27"/>
      <c r="F798" s="27"/>
      <c r="G798" s="27"/>
      <c r="H798" s="27"/>
      <c r="I798" s="46"/>
      <c r="J798" s="46"/>
      <c r="K798" s="46"/>
      <c r="L798" s="26"/>
      <c r="M798" s="27"/>
      <c r="N798" s="27"/>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c r="CD798" s="4"/>
    </row>
    <row r="799" spans="1:82" s="3" customFormat="1" x14ac:dyDescent="0.25">
      <c r="A799" s="40"/>
      <c r="B799" s="4"/>
      <c r="C799" s="27"/>
      <c r="D799" s="27"/>
      <c r="E799" s="27"/>
      <c r="F799" s="27"/>
      <c r="G799" s="27"/>
      <c r="H799" s="27"/>
      <c r="I799" s="46"/>
      <c r="J799" s="46"/>
      <c r="K799" s="46"/>
      <c r="L799" s="26"/>
      <c r="M799" s="27"/>
      <c r="N799" s="27"/>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row>
    <row r="800" spans="1:82" s="3" customFormat="1" x14ac:dyDescent="0.25">
      <c r="A800" s="40"/>
      <c r="B800" s="4"/>
      <c r="C800" s="27"/>
      <c r="D800" s="27"/>
      <c r="E800" s="27"/>
      <c r="F800" s="27"/>
      <c r="G800" s="27"/>
      <c r="H800" s="27"/>
      <c r="I800" s="46"/>
      <c r="J800" s="46"/>
      <c r="K800" s="46"/>
      <c r="L800" s="26"/>
      <c r="M800" s="27"/>
      <c r="N800" s="27"/>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c r="CD800" s="4"/>
    </row>
    <row r="801" spans="1:82" s="3" customFormat="1" x14ac:dyDescent="0.25">
      <c r="A801" s="40"/>
      <c r="B801" s="4"/>
      <c r="C801" s="27"/>
      <c r="D801" s="27"/>
      <c r="E801" s="27"/>
      <c r="F801" s="27"/>
      <c r="G801" s="27"/>
      <c r="H801" s="27"/>
      <c r="I801" s="46"/>
      <c r="J801" s="46"/>
      <c r="K801" s="46"/>
      <c r="L801" s="26"/>
      <c r="M801" s="27"/>
      <c r="N801" s="27"/>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row>
    <row r="802" spans="1:82" s="3" customFormat="1" x14ac:dyDescent="0.25">
      <c r="A802" s="40"/>
      <c r="B802" s="4"/>
      <c r="C802" s="27"/>
      <c r="D802" s="27"/>
      <c r="E802" s="27"/>
      <c r="F802" s="27"/>
      <c r="G802" s="27"/>
      <c r="H802" s="27"/>
      <c r="I802" s="46"/>
      <c r="J802" s="46"/>
      <c r="K802" s="46"/>
      <c r="L802" s="26"/>
      <c r="M802" s="27"/>
      <c r="N802" s="27"/>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c r="CD802" s="4"/>
    </row>
    <row r="803" spans="1:82" s="3" customFormat="1" x14ac:dyDescent="0.25">
      <c r="A803" s="40"/>
      <c r="B803" s="4"/>
      <c r="C803" s="27"/>
      <c r="D803" s="27"/>
      <c r="E803" s="27"/>
      <c r="F803" s="27"/>
      <c r="G803" s="27"/>
      <c r="H803" s="27"/>
      <c r="I803" s="46"/>
      <c r="J803" s="46"/>
      <c r="K803" s="46"/>
      <c r="L803" s="26"/>
      <c r="M803" s="27"/>
      <c r="N803" s="27"/>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c r="CD803" s="4"/>
    </row>
    <row r="804" spans="1:82" s="3" customFormat="1" x14ac:dyDescent="0.25">
      <c r="A804" s="40"/>
      <c r="B804" s="4"/>
      <c r="C804" s="27"/>
      <c r="D804" s="27"/>
      <c r="E804" s="27"/>
      <c r="F804" s="27"/>
      <c r="G804" s="27"/>
      <c r="H804" s="27"/>
      <c r="I804" s="46"/>
      <c r="J804" s="46"/>
      <c r="K804" s="46"/>
      <c r="L804" s="26"/>
      <c r="M804" s="27"/>
      <c r="N804" s="27"/>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row>
    <row r="805" spans="1:82" s="3" customFormat="1" x14ac:dyDescent="0.25">
      <c r="A805" s="40"/>
      <c r="B805" s="4"/>
      <c r="C805" s="27"/>
      <c r="D805" s="27"/>
      <c r="E805" s="27"/>
      <c r="F805" s="27"/>
      <c r="G805" s="27"/>
      <c r="H805" s="27"/>
      <c r="I805" s="46"/>
      <c r="J805" s="46"/>
      <c r="K805" s="46"/>
      <c r="L805" s="26"/>
      <c r="M805" s="27"/>
      <c r="N805" s="27"/>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c r="CD805" s="4"/>
    </row>
    <row r="806" spans="1:82" s="3" customFormat="1" x14ac:dyDescent="0.25">
      <c r="A806" s="40"/>
      <c r="B806" s="4"/>
      <c r="C806" s="27"/>
      <c r="D806" s="27"/>
      <c r="E806" s="27"/>
      <c r="F806" s="27"/>
      <c r="G806" s="27"/>
      <c r="H806" s="27"/>
      <c r="I806" s="46"/>
      <c r="J806" s="46"/>
      <c r="K806" s="46"/>
      <c r="L806" s="26"/>
      <c r="M806" s="27"/>
      <c r="N806" s="27"/>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c r="CD806" s="4"/>
    </row>
    <row r="807" spans="1:82" s="3" customFormat="1" x14ac:dyDescent="0.25">
      <c r="A807" s="40"/>
      <c r="B807" s="4"/>
      <c r="C807" s="27"/>
      <c r="D807" s="27"/>
      <c r="E807" s="27"/>
      <c r="F807" s="27"/>
      <c r="G807" s="27"/>
      <c r="H807" s="27"/>
      <c r="I807" s="46"/>
      <c r="J807" s="46"/>
      <c r="K807" s="46"/>
      <c r="L807" s="26"/>
      <c r="M807" s="27"/>
      <c r="N807" s="27"/>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row>
    <row r="808" spans="1:82" s="3" customFormat="1" x14ac:dyDescent="0.25">
      <c r="A808" s="40"/>
      <c r="B808" s="4"/>
      <c r="C808" s="27"/>
      <c r="D808" s="27"/>
      <c r="E808" s="27"/>
      <c r="F808" s="27"/>
      <c r="G808" s="27"/>
      <c r="H808" s="27"/>
      <c r="I808" s="46"/>
      <c r="J808" s="46"/>
      <c r="K808" s="46"/>
      <c r="L808" s="26"/>
      <c r="M808" s="27"/>
      <c r="N808" s="27"/>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row>
    <row r="809" spans="1:82" s="3" customFormat="1" x14ac:dyDescent="0.25">
      <c r="A809" s="40"/>
      <c r="B809" s="4"/>
      <c r="C809" s="27"/>
      <c r="D809" s="27"/>
      <c r="E809" s="27"/>
      <c r="F809" s="27"/>
      <c r="G809" s="27"/>
      <c r="H809" s="27"/>
      <c r="I809" s="46"/>
      <c r="J809" s="46"/>
      <c r="K809" s="46"/>
      <c r="L809" s="26"/>
      <c r="M809" s="27"/>
      <c r="N809" s="27"/>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c r="CD809" s="4"/>
    </row>
    <row r="810" spans="1:82" s="3" customFormat="1" x14ac:dyDescent="0.25">
      <c r="A810" s="40"/>
      <c r="B810" s="4"/>
      <c r="C810" s="27"/>
      <c r="D810" s="27"/>
      <c r="E810" s="27"/>
      <c r="F810" s="27"/>
      <c r="G810" s="27"/>
      <c r="H810" s="27"/>
      <c r="I810" s="46"/>
      <c r="J810" s="46"/>
      <c r="K810" s="46"/>
      <c r="L810" s="26"/>
      <c r="M810" s="27"/>
      <c r="N810" s="27"/>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row>
    <row r="811" spans="1:82" s="3" customFormat="1" x14ac:dyDescent="0.25">
      <c r="A811" s="40"/>
      <c r="B811" s="4"/>
      <c r="C811" s="27"/>
      <c r="D811" s="27"/>
      <c r="E811" s="27"/>
      <c r="F811" s="27"/>
      <c r="G811" s="27"/>
      <c r="H811" s="27"/>
      <c r="I811" s="46"/>
      <c r="J811" s="46"/>
      <c r="K811" s="46"/>
      <c r="L811" s="26"/>
      <c r="M811" s="27"/>
      <c r="N811" s="27"/>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c r="CD811" s="4"/>
    </row>
    <row r="812" spans="1:82" s="3" customFormat="1" x14ac:dyDescent="0.25">
      <c r="A812" s="40"/>
      <c r="B812" s="4"/>
      <c r="C812" s="27"/>
      <c r="D812" s="27"/>
      <c r="E812" s="27"/>
      <c r="F812" s="27"/>
      <c r="G812" s="27"/>
      <c r="H812" s="27"/>
      <c r="I812" s="46"/>
      <c r="J812" s="46"/>
      <c r="K812" s="46"/>
      <c r="L812" s="26"/>
      <c r="M812" s="27"/>
      <c r="N812" s="27"/>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c r="CD812" s="4"/>
    </row>
    <row r="813" spans="1:82" s="3" customFormat="1" x14ac:dyDescent="0.25">
      <c r="A813" s="40"/>
      <c r="B813" s="4"/>
      <c r="C813" s="27"/>
      <c r="D813" s="27"/>
      <c r="E813" s="27"/>
      <c r="F813" s="27"/>
      <c r="G813" s="27"/>
      <c r="H813" s="27"/>
      <c r="I813" s="46"/>
      <c r="J813" s="46"/>
      <c r="K813" s="46"/>
      <c r="L813" s="26"/>
      <c r="M813" s="27"/>
      <c r="N813" s="27"/>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row>
    <row r="814" spans="1:82" s="3" customFormat="1" x14ac:dyDescent="0.25">
      <c r="A814" s="40"/>
      <c r="B814" s="4"/>
      <c r="C814" s="27"/>
      <c r="D814" s="27"/>
      <c r="E814" s="27"/>
      <c r="F814" s="27"/>
      <c r="G814" s="27"/>
      <c r="H814" s="27"/>
      <c r="I814" s="46"/>
      <c r="J814" s="46"/>
      <c r="K814" s="46"/>
      <c r="L814" s="26"/>
      <c r="M814" s="27"/>
      <c r="N814" s="27"/>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c r="CD814" s="4"/>
    </row>
    <row r="815" spans="1:82" s="3" customFormat="1" x14ac:dyDescent="0.25">
      <c r="A815" s="40"/>
      <c r="B815" s="4"/>
      <c r="C815" s="27"/>
      <c r="D815" s="27"/>
      <c r="E815" s="27"/>
      <c r="F815" s="27"/>
      <c r="G815" s="27"/>
      <c r="H815" s="27"/>
      <c r="I815" s="46"/>
      <c r="J815" s="46"/>
      <c r="K815" s="46"/>
      <c r="L815" s="26"/>
      <c r="M815" s="27"/>
      <c r="N815" s="27"/>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c r="CD815" s="4"/>
    </row>
    <row r="816" spans="1:82" s="3" customFormat="1" x14ac:dyDescent="0.25">
      <c r="A816" s="40"/>
      <c r="B816" s="4"/>
      <c r="C816" s="27"/>
      <c r="D816" s="27"/>
      <c r="E816" s="27"/>
      <c r="F816" s="27"/>
      <c r="G816" s="27"/>
      <c r="H816" s="27"/>
      <c r="I816" s="46"/>
      <c r="J816" s="46"/>
      <c r="K816" s="46"/>
      <c r="L816" s="26"/>
      <c r="M816" s="27"/>
      <c r="N816" s="27"/>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c r="CD816" s="4"/>
    </row>
    <row r="817" spans="1:82" s="3" customFormat="1" x14ac:dyDescent="0.25">
      <c r="A817" s="40"/>
      <c r="B817" s="4"/>
      <c r="C817" s="27"/>
      <c r="D817" s="27"/>
      <c r="E817" s="27"/>
      <c r="F817" s="27"/>
      <c r="G817" s="27"/>
      <c r="H817" s="27"/>
      <c r="I817" s="46"/>
      <c r="J817" s="46"/>
      <c r="K817" s="46"/>
      <c r="L817" s="26"/>
      <c r="M817" s="27"/>
      <c r="N817" s="27"/>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c r="CD817" s="4"/>
    </row>
    <row r="818" spans="1:82" s="3" customFormat="1" x14ac:dyDescent="0.25">
      <c r="A818" s="40"/>
      <c r="B818" s="4"/>
      <c r="C818" s="27"/>
      <c r="D818" s="27"/>
      <c r="E818" s="27"/>
      <c r="F818" s="27"/>
      <c r="G818" s="27"/>
      <c r="H818" s="27"/>
      <c r="I818" s="46"/>
      <c r="J818" s="46"/>
      <c r="K818" s="46"/>
      <c r="L818" s="26"/>
      <c r="M818" s="27"/>
      <c r="N818" s="27"/>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c r="CD818" s="4"/>
    </row>
    <row r="819" spans="1:82" s="3" customFormat="1" x14ac:dyDescent="0.25">
      <c r="A819" s="40"/>
      <c r="B819" s="4"/>
      <c r="C819" s="27"/>
      <c r="D819" s="27"/>
      <c r="E819" s="27"/>
      <c r="F819" s="27"/>
      <c r="G819" s="27"/>
      <c r="H819" s="27"/>
      <c r="I819" s="46"/>
      <c r="J819" s="46"/>
      <c r="K819" s="46"/>
      <c r="L819" s="26"/>
      <c r="M819" s="27"/>
      <c r="N819" s="27"/>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c r="CD819" s="4"/>
    </row>
    <row r="820" spans="1:82" s="3" customFormat="1" x14ac:dyDescent="0.25">
      <c r="A820" s="40"/>
      <c r="B820" s="4"/>
      <c r="C820" s="27"/>
      <c r="D820" s="27"/>
      <c r="E820" s="27"/>
      <c r="F820" s="27"/>
      <c r="G820" s="27"/>
      <c r="H820" s="27"/>
      <c r="I820" s="46"/>
      <c r="J820" s="46"/>
      <c r="K820" s="46"/>
      <c r="L820" s="26"/>
      <c r="M820" s="27"/>
      <c r="N820" s="27"/>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row>
    <row r="821" spans="1:82" s="3" customFormat="1" x14ac:dyDescent="0.25">
      <c r="A821" s="40"/>
      <c r="B821" s="4"/>
      <c r="C821" s="27"/>
      <c r="D821" s="27"/>
      <c r="E821" s="27"/>
      <c r="F821" s="27"/>
      <c r="G821" s="27"/>
      <c r="H821" s="27"/>
      <c r="I821" s="46"/>
      <c r="J821" s="46"/>
      <c r="K821" s="46"/>
      <c r="L821" s="26"/>
      <c r="M821" s="27"/>
      <c r="N821" s="27"/>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row>
    <row r="822" spans="1:82" s="3" customFormat="1" x14ac:dyDescent="0.25">
      <c r="A822" s="40"/>
      <c r="B822" s="4"/>
      <c r="C822" s="27"/>
      <c r="D822" s="27"/>
      <c r="E822" s="27"/>
      <c r="F822" s="27"/>
      <c r="G822" s="27"/>
      <c r="H822" s="27"/>
      <c r="I822" s="46"/>
      <c r="J822" s="46"/>
      <c r="K822" s="46"/>
      <c r="L822" s="26"/>
      <c r="M822" s="27"/>
      <c r="N822" s="27"/>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c r="CD822" s="4"/>
    </row>
    <row r="823" spans="1:82" s="3" customFormat="1" x14ac:dyDescent="0.25">
      <c r="A823" s="40"/>
      <c r="B823" s="4"/>
      <c r="C823" s="27"/>
      <c r="D823" s="27"/>
      <c r="E823" s="27"/>
      <c r="F823" s="27"/>
      <c r="G823" s="27"/>
      <c r="H823" s="27"/>
      <c r="I823" s="46"/>
      <c r="J823" s="46"/>
      <c r="K823" s="46"/>
      <c r="L823" s="26"/>
      <c r="M823" s="27"/>
      <c r="N823" s="27"/>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c r="CD823" s="4"/>
    </row>
    <row r="824" spans="1:82" s="3" customFormat="1" x14ac:dyDescent="0.25">
      <c r="A824" s="40"/>
      <c r="B824" s="4"/>
      <c r="C824" s="27"/>
      <c r="D824" s="27"/>
      <c r="E824" s="27"/>
      <c r="F824" s="27"/>
      <c r="G824" s="27"/>
      <c r="H824" s="27"/>
      <c r="I824" s="46"/>
      <c r="J824" s="46"/>
      <c r="K824" s="46"/>
      <c r="L824" s="26"/>
      <c r="M824" s="27"/>
      <c r="N824" s="27"/>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c r="CD824" s="4"/>
    </row>
    <row r="825" spans="1:82" s="3" customFormat="1" x14ac:dyDescent="0.25">
      <c r="A825" s="40"/>
      <c r="B825" s="4"/>
      <c r="C825" s="27"/>
      <c r="D825" s="27"/>
      <c r="E825" s="27"/>
      <c r="F825" s="27"/>
      <c r="G825" s="27"/>
      <c r="H825" s="27"/>
      <c r="I825" s="46"/>
      <c r="J825" s="46"/>
      <c r="K825" s="46"/>
      <c r="L825" s="26"/>
      <c r="M825" s="27"/>
      <c r="N825" s="27"/>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c r="CD825" s="4"/>
    </row>
    <row r="826" spans="1:82" s="3" customFormat="1" x14ac:dyDescent="0.25">
      <c r="A826" s="40"/>
      <c r="B826" s="4"/>
      <c r="C826" s="27"/>
      <c r="D826" s="27"/>
      <c r="E826" s="27"/>
      <c r="F826" s="27"/>
      <c r="G826" s="27"/>
      <c r="H826" s="27"/>
      <c r="I826" s="46"/>
      <c r="J826" s="46"/>
      <c r="K826" s="46"/>
      <c r="L826" s="26"/>
      <c r="M826" s="27"/>
      <c r="N826" s="27"/>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c r="CD826" s="4"/>
    </row>
    <row r="827" spans="1:82" s="3" customFormat="1" x14ac:dyDescent="0.25">
      <c r="A827" s="40"/>
      <c r="B827" s="4"/>
      <c r="C827" s="27"/>
      <c r="D827" s="27"/>
      <c r="E827" s="27"/>
      <c r="F827" s="27"/>
      <c r="G827" s="27"/>
      <c r="H827" s="27"/>
      <c r="I827" s="46"/>
      <c r="J827" s="46"/>
      <c r="K827" s="46"/>
      <c r="L827" s="26"/>
      <c r="M827" s="27"/>
      <c r="N827" s="27"/>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row>
    <row r="828" spans="1:82" s="3" customFormat="1" x14ac:dyDescent="0.25">
      <c r="A828" s="40"/>
      <c r="B828" s="4"/>
      <c r="C828" s="27"/>
      <c r="D828" s="27"/>
      <c r="E828" s="27"/>
      <c r="F828" s="27"/>
      <c r="G828" s="27"/>
      <c r="H828" s="27"/>
      <c r="I828" s="46"/>
      <c r="J828" s="46"/>
      <c r="K828" s="46"/>
      <c r="L828" s="26"/>
      <c r="M828" s="27"/>
      <c r="N828" s="27"/>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row>
    <row r="829" spans="1:82" s="3" customFormat="1" x14ac:dyDescent="0.25">
      <c r="A829" s="40"/>
      <c r="B829" s="4"/>
      <c r="C829" s="27"/>
      <c r="D829" s="27"/>
      <c r="E829" s="27"/>
      <c r="F829" s="27"/>
      <c r="G829" s="27"/>
      <c r="H829" s="27"/>
      <c r="I829" s="46"/>
      <c r="J829" s="46"/>
      <c r="K829" s="46"/>
      <c r="L829" s="26"/>
      <c r="M829" s="27"/>
      <c r="N829" s="27"/>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c r="CD829" s="4"/>
    </row>
    <row r="830" spans="1:82" s="3" customFormat="1" x14ac:dyDescent="0.25">
      <c r="A830" s="40"/>
      <c r="B830" s="4"/>
      <c r="C830" s="27"/>
      <c r="D830" s="27"/>
      <c r="E830" s="27"/>
      <c r="F830" s="27"/>
      <c r="G830" s="27"/>
      <c r="H830" s="27"/>
      <c r="I830" s="46"/>
      <c r="J830" s="46"/>
      <c r="K830" s="46"/>
      <c r="L830" s="26"/>
      <c r="M830" s="27"/>
      <c r="N830" s="27"/>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row>
    <row r="831" spans="1:82" s="3" customFormat="1" x14ac:dyDescent="0.25">
      <c r="A831" s="40"/>
      <c r="B831" s="4"/>
      <c r="C831" s="27"/>
      <c r="D831" s="27"/>
      <c r="E831" s="27"/>
      <c r="F831" s="27"/>
      <c r="G831" s="27"/>
      <c r="H831" s="27"/>
      <c r="I831" s="46"/>
      <c r="J831" s="46"/>
      <c r="K831" s="46"/>
      <c r="L831" s="26"/>
      <c r="M831" s="27"/>
      <c r="N831" s="27"/>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c r="CD831" s="4"/>
    </row>
    <row r="832" spans="1:82" s="3" customFormat="1" x14ac:dyDescent="0.25">
      <c r="A832" s="40"/>
      <c r="B832" s="4"/>
      <c r="C832" s="27"/>
      <c r="D832" s="27"/>
      <c r="E832" s="27"/>
      <c r="F832" s="27"/>
      <c r="G832" s="27"/>
      <c r="H832" s="27"/>
      <c r="I832" s="46"/>
      <c r="J832" s="46"/>
      <c r="K832" s="46"/>
      <c r="L832" s="26"/>
      <c r="M832" s="27"/>
      <c r="N832" s="27"/>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c r="CD832" s="4"/>
    </row>
    <row r="833" spans="1:82" s="3" customFormat="1" x14ac:dyDescent="0.25">
      <c r="A833" s="40"/>
      <c r="B833" s="4"/>
      <c r="C833" s="27"/>
      <c r="D833" s="27"/>
      <c r="E833" s="27"/>
      <c r="F833" s="27"/>
      <c r="G833" s="27"/>
      <c r="H833" s="27"/>
      <c r="I833" s="46"/>
      <c r="J833" s="46"/>
      <c r="K833" s="46"/>
      <c r="L833" s="26"/>
      <c r="M833" s="27"/>
      <c r="N833" s="27"/>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row>
    <row r="834" spans="1:82" s="3" customFormat="1" x14ac:dyDescent="0.25">
      <c r="A834" s="40"/>
      <c r="B834" s="4"/>
      <c r="C834" s="27"/>
      <c r="D834" s="27"/>
      <c r="E834" s="27"/>
      <c r="F834" s="27"/>
      <c r="G834" s="27"/>
      <c r="H834" s="27"/>
      <c r="I834" s="46"/>
      <c r="J834" s="46"/>
      <c r="K834" s="46"/>
      <c r="L834" s="26"/>
      <c r="M834" s="27"/>
      <c r="N834" s="27"/>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row>
    <row r="835" spans="1:82" s="3" customFormat="1" x14ac:dyDescent="0.25">
      <c r="A835" s="40"/>
      <c r="B835" s="4"/>
      <c r="C835" s="27"/>
      <c r="D835" s="27"/>
      <c r="E835" s="27"/>
      <c r="F835" s="27"/>
      <c r="G835" s="27"/>
      <c r="H835" s="27"/>
      <c r="I835" s="46"/>
      <c r="J835" s="46"/>
      <c r="K835" s="46"/>
      <c r="L835" s="26"/>
      <c r="M835" s="27"/>
      <c r="N835" s="27"/>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c r="CD835" s="4"/>
    </row>
    <row r="836" spans="1:82" s="3" customFormat="1" x14ac:dyDescent="0.25">
      <c r="A836" s="40"/>
      <c r="B836" s="4"/>
      <c r="C836" s="27"/>
      <c r="D836" s="27"/>
      <c r="E836" s="27"/>
      <c r="F836" s="27"/>
      <c r="G836" s="27"/>
      <c r="H836" s="27"/>
      <c r="I836" s="46"/>
      <c r="J836" s="46"/>
      <c r="K836" s="46"/>
      <c r="L836" s="26"/>
      <c r="M836" s="27"/>
      <c r="N836" s="27"/>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row>
    <row r="837" spans="1:82" s="3" customFormat="1" x14ac:dyDescent="0.25">
      <c r="A837" s="40"/>
      <c r="B837" s="4"/>
      <c r="C837" s="27"/>
      <c r="D837" s="27"/>
      <c r="E837" s="27"/>
      <c r="F837" s="27"/>
      <c r="G837" s="27"/>
      <c r="H837" s="27"/>
      <c r="I837" s="46"/>
      <c r="J837" s="46"/>
      <c r="K837" s="46"/>
      <c r="L837" s="26"/>
      <c r="M837" s="27"/>
      <c r="N837" s="27"/>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c r="CD837" s="4"/>
    </row>
    <row r="838" spans="1:82" s="3" customFormat="1" x14ac:dyDescent="0.25">
      <c r="A838" s="40"/>
      <c r="B838" s="4"/>
      <c r="C838" s="27"/>
      <c r="D838" s="27"/>
      <c r="E838" s="27"/>
      <c r="F838" s="27"/>
      <c r="G838" s="27"/>
      <c r="H838" s="27"/>
      <c r="I838" s="46"/>
      <c r="J838" s="46"/>
      <c r="K838" s="46"/>
      <c r="L838" s="26"/>
      <c r="M838" s="27"/>
      <c r="N838" s="27"/>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c r="CD838" s="4"/>
    </row>
    <row r="839" spans="1:82" s="3" customFormat="1" x14ac:dyDescent="0.25">
      <c r="A839" s="40"/>
      <c r="B839" s="4"/>
      <c r="C839" s="27"/>
      <c r="D839" s="27"/>
      <c r="E839" s="27"/>
      <c r="F839" s="27"/>
      <c r="G839" s="27"/>
      <c r="H839" s="27"/>
      <c r="I839" s="46"/>
      <c r="J839" s="46"/>
      <c r="K839" s="46"/>
      <c r="L839" s="26"/>
      <c r="M839" s="27"/>
      <c r="N839" s="27"/>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c r="CD839" s="4"/>
    </row>
    <row r="840" spans="1:82" s="3" customFormat="1" x14ac:dyDescent="0.25">
      <c r="A840" s="40"/>
      <c r="B840" s="4"/>
      <c r="C840" s="27"/>
      <c r="D840" s="27"/>
      <c r="E840" s="27"/>
      <c r="F840" s="27"/>
      <c r="G840" s="27"/>
      <c r="H840" s="27"/>
      <c r="I840" s="46"/>
      <c r="J840" s="46"/>
      <c r="K840" s="46"/>
      <c r="L840" s="26"/>
      <c r="M840" s="27"/>
      <c r="N840" s="27"/>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c r="CD840" s="4"/>
    </row>
    <row r="841" spans="1:82" s="3" customFormat="1" x14ac:dyDescent="0.25">
      <c r="A841" s="40"/>
      <c r="B841" s="4"/>
      <c r="C841" s="27"/>
      <c r="D841" s="27"/>
      <c r="E841" s="27"/>
      <c r="F841" s="27"/>
      <c r="G841" s="27"/>
      <c r="H841" s="27"/>
      <c r="I841" s="46"/>
      <c r="J841" s="46"/>
      <c r="K841" s="46"/>
      <c r="L841" s="26"/>
      <c r="M841" s="27"/>
      <c r="N841" s="27"/>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c r="CD841" s="4"/>
    </row>
    <row r="842" spans="1:82" s="3" customFormat="1" x14ac:dyDescent="0.25">
      <c r="A842" s="40"/>
      <c r="B842" s="4"/>
      <c r="C842" s="27"/>
      <c r="D842" s="27"/>
      <c r="E842" s="27"/>
      <c r="F842" s="27"/>
      <c r="G842" s="27"/>
      <c r="H842" s="27"/>
      <c r="I842" s="46"/>
      <c r="J842" s="46"/>
      <c r="K842" s="46"/>
      <c r="L842" s="26"/>
      <c r="M842" s="27"/>
      <c r="N842" s="27"/>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c r="CD842" s="4"/>
    </row>
    <row r="843" spans="1:82" s="3" customFormat="1" x14ac:dyDescent="0.25">
      <c r="A843" s="40"/>
      <c r="B843" s="4"/>
      <c r="C843" s="27"/>
      <c r="D843" s="27"/>
      <c r="E843" s="27"/>
      <c r="F843" s="27"/>
      <c r="G843" s="27"/>
      <c r="H843" s="27"/>
      <c r="I843" s="46"/>
      <c r="J843" s="46"/>
      <c r="K843" s="46"/>
      <c r="L843" s="26"/>
      <c r="M843" s="27"/>
      <c r="N843" s="27"/>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c r="CD843" s="4"/>
    </row>
    <row r="844" spans="1:82" s="3" customFormat="1" x14ac:dyDescent="0.25">
      <c r="A844" s="40"/>
      <c r="B844" s="4"/>
      <c r="C844" s="27"/>
      <c r="D844" s="27"/>
      <c r="E844" s="27"/>
      <c r="F844" s="27"/>
      <c r="G844" s="27"/>
      <c r="H844" s="27"/>
      <c r="I844" s="46"/>
      <c r="J844" s="46"/>
      <c r="K844" s="46"/>
      <c r="L844" s="26"/>
      <c r="M844" s="27"/>
      <c r="N844" s="27"/>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c r="CD844" s="4"/>
    </row>
    <row r="845" spans="1:82" s="3" customFormat="1" x14ac:dyDescent="0.25">
      <c r="A845" s="40"/>
      <c r="B845" s="4"/>
      <c r="C845" s="27"/>
      <c r="D845" s="27"/>
      <c r="E845" s="27"/>
      <c r="F845" s="27"/>
      <c r="G845" s="27"/>
      <c r="H845" s="27"/>
      <c r="I845" s="46"/>
      <c r="J845" s="46"/>
      <c r="K845" s="46"/>
      <c r="L845" s="26"/>
      <c r="M845" s="27"/>
      <c r="N845" s="27"/>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row>
    <row r="846" spans="1:82" s="3" customFormat="1" x14ac:dyDescent="0.25">
      <c r="A846" s="40"/>
      <c r="B846" s="4"/>
      <c r="C846" s="27"/>
      <c r="D846" s="27"/>
      <c r="E846" s="27"/>
      <c r="F846" s="27"/>
      <c r="G846" s="27"/>
      <c r="H846" s="27"/>
      <c r="I846" s="46"/>
      <c r="J846" s="46"/>
      <c r="K846" s="46"/>
      <c r="L846" s="26"/>
      <c r="M846" s="27"/>
      <c r="N846" s="27"/>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row>
    <row r="847" spans="1:82" s="3" customFormat="1" x14ac:dyDescent="0.25">
      <c r="A847" s="40"/>
      <c r="B847" s="4"/>
      <c r="C847" s="27"/>
      <c r="D847" s="27"/>
      <c r="E847" s="27"/>
      <c r="F847" s="27"/>
      <c r="G847" s="27"/>
      <c r="H847" s="27"/>
      <c r="I847" s="46"/>
      <c r="J847" s="46"/>
      <c r="K847" s="46"/>
      <c r="L847" s="26"/>
      <c r="M847" s="27"/>
      <c r="N847" s="27"/>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c r="CD847" s="4"/>
    </row>
    <row r="848" spans="1:82" s="3" customFormat="1" x14ac:dyDescent="0.25">
      <c r="A848" s="40"/>
      <c r="B848" s="4"/>
      <c r="C848" s="27"/>
      <c r="D848" s="27"/>
      <c r="E848" s="27"/>
      <c r="F848" s="27"/>
      <c r="G848" s="27"/>
      <c r="H848" s="27"/>
      <c r="I848" s="46"/>
      <c r="J848" s="46"/>
      <c r="K848" s="46"/>
      <c r="L848" s="26"/>
      <c r="M848" s="27"/>
      <c r="N848" s="27"/>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c r="CD848" s="4"/>
    </row>
    <row r="849" spans="1:82" s="3" customFormat="1" x14ac:dyDescent="0.25">
      <c r="A849" s="40"/>
      <c r="B849" s="4"/>
      <c r="C849" s="27"/>
      <c r="D849" s="27"/>
      <c r="E849" s="27"/>
      <c r="F849" s="27"/>
      <c r="G849" s="27"/>
      <c r="H849" s="27"/>
      <c r="I849" s="46"/>
      <c r="J849" s="46"/>
      <c r="K849" s="46"/>
      <c r="L849" s="26"/>
      <c r="M849" s="27"/>
      <c r="N849" s="27"/>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c r="CD849" s="4"/>
    </row>
    <row r="850" spans="1:82" s="3" customFormat="1" x14ac:dyDescent="0.25">
      <c r="A850" s="40"/>
      <c r="B850" s="4"/>
      <c r="C850" s="27"/>
      <c r="D850" s="27"/>
      <c r="E850" s="27"/>
      <c r="F850" s="27"/>
      <c r="G850" s="27"/>
      <c r="H850" s="27"/>
      <c r="I850" s="46"/>
      <c r="J850" s="46"/>
      <c r="K850" s="46"/>
      <c r="L850" s="26"/>
      <c r="M850" s="27"/>
      <c r="N850" s="27"/>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c r="CD850" s="4"/>
    </row>
    <row r="851" spans="1:82" s="3" customFormat="1" x14ac:dyDescent="0.25">
      <c r="A851" s="40"/>
      <c r="B851" s="4"/>
      <c r="C851" s="27"/>
      <c r="D851" s="27"/>
      <c r="E851" s="27"/>
      <c r="F851" s="27"/>
      <c r="G851" s="27"/>
      <c r="H851" s="27"/>
      <c r="I851" s="46"/>
      <c r="J851" s="46"/>
      <c r="K851" s="46"/>
      <c r="L851" s="26"/>
      <c r="M851" s="27"/>
      <c r="N851" s="27"/>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c r="CD851" s="4"/>
    </row>
    <row r="852" spans="1:82" s="3" customFormat="1" x14ac:dyDescent="0.25">
      <c r="A852" s="40"/>
      <c r="B852" s="4"/>
      <c r="C852" s="27"/>
      <c r="D852" s="27"/>
      <c r="E852" s="27"/>
      <c r="F852" s="27"/>
      <c r="G852" s="27"/>
      <c r="H852" s="27"/>
      <c r="I852" s="46"/>
      <c r="J852" s="46"/>
      <c r="K852" s="46"/>
      <c r="L852" s="26"/>
      <c r="M852" s="27"/>
      <c r="N852" s="27"/>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c r="CD852" s="4"/>
    </row>
    <row r="853" spans="1:82" s="3" customFormat="1" x14ac:dyDescent="0.25">
      <c r="A853" s="40"/>
      <c r="B853" s="4"/>
      <c r="C853" s="27"/>
      <c r="D853" s="27"/>
      <c r="E853" s="27"/>
      <c r="F853" s="27"/>
      <c r="G853" s="27"/>
      <c r="H853" s="27"/>
      <c r="I853" s="46"/>
      <c r="J853" s="46"/>
      <c r="K853" s="46"/>
      <c r="L853" s="26"/>
      <c r="M853" s="27"/>
      <c r="N853" s="27"/>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c r="CD853" s="4"/>
    </row>
    <row r="854" spans="1:82" s="3" customFormat="1" x14ac:dyDescent="0.25">
      <c r="A854" s="40"/>
      <c r="B854" s="4"/>
      <c r="C854" s="27"/>
      <c r="D854" s="27"/>
      <c r="E854" s="27"/>
      <c r="F854" s="27"/>
      <c r="G854" s="27"/>
      <c r="H854" s="27"/>
      <c r="I854" s="46"/>
      <c r="J854" s="46"/>
      <c r="K854" s="46"/>
      <c r="L854" s="26"/>
      <c r="M854" s="27"/>
      <c r="N854" s="27"/>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c r="CD854" s="4"/>
    </row>
    <row r="855" spans="1:82" s="3" customFormat="1" x14ac:dyDescent="0.25">
      <c r="A855" s="40"/>
      <c r="B855" s="4"/>
      <c r="C855" s="27"/>
      <c r="D855" s="27"/>
      <c r="E855" s="27"/>
      <c r="F855" s="27"/>
      <c r="G855" s="27"/>
      <c r="H855" s="27"/>
      <c r="I855" s="46"/>
      <c r="J855" s="46"/>
      <c r="K855" s="46"/>
      <c r="L855" s="26"/>
      <c r="M855" s="27"/>
      <c r="N855" s="27"/>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c r="CD855" s="4"/>
    </row>
    <row r="856" spans="1:82" s="3" customFormat="1" x14ac:dyDescent="0.25">
      <c r="A856" s="40"/>
      <c r="B856" s="4"/>
      <c r="C856" s="27"/>
      <c r="D856" s="27"/>
      <c r="E856" s="27"/>
      <c r="F856" s="27"/>
      <c r="G856" s="27"/>
      <c r="H856" s="27"/>
      <c r="I856" s="46"/>
      <c r="J856" s="46"/>
      <c r="K856" s="46"/>
      <c r="L856" s="26"/>
      <c r="M856" s="27"/>
      <c r="N856" s="27"/>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c r="CD856" s="4"/>
    </row>
    <row r="857" spans="1:82" s="3" customFormat="1" x14ac:dyDescent="0.25">
      <c r="A857" s="40"/>
      <c r="B857" s="4"/>
      <c r="C857" s="27"/>
      <c r="D857" s="27"/>
      <c r="E857" s="27"/>
      <c r="F857" s="27"/>
      <c r="G857" s="27"/>
      <c r="H857" s="27"/>
      <c r="I857" s="46"/>
      <c r="J857" s="46"/>
      <c r="K857" s="46"/>
      <c r="L857" s="26"/>
      <c r="M857" s="27"/>
      <c r="N857" s="27"/>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c r="CD857" s="4"/>
    </row>
    <row r="858" spans="1:82" s="3" customFormat="1" x14ac:dyDescent="0.25">
      <c r="A858" s="40"/>
      <c r="B858" s="4"/>
      <c r="C858" s="27"/>
      <c r="D858" s="27"/>
      <c r="E858" s="27"/>
      <c r="F858" s="27"/>
      <c r="G858" s="27"/>
      <c r="H858" s="27"/>
      <c r="I858" s="46"/>
      <c r="J858" s="46"/>
      <c r="K858" s="46"/>
      <c r="L858" s="26"/>
      <c r="M858" s="27"/>
      <c r="N858" s="27"/>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c r="CD858" s="4"/>
    </row>
    <row r="859" spans="1:82" s="3" customFormat="1" x14ac:dyDescent="0.25">
      <c r="A859" s="40"/>
      <c r="B859" s="4"/>
      <c r="C859" s="27"/>
      <c r="D859" s="27"/>
      <c r="E859" s="27"/>
      <c r="F859" s="27"/>
      <c r="G859" s="27"/>
      <c r="H859" s="27"/>
      <c r="I859" s="46"/>
      <c r="J859" s="46"/>
      <c r="K859" s="46"/>
      <c r="L859" s="26"/>
      <c r="M859" s="27"/>
      <c r="N859" s="27"/>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c r="CD859" s="4"/>
    </row>
    <row r="860" spans="1:82" s="3" customFormat="1" x14ac:dyDescent="0.25">
      <c r="A860" s="40"/>
      <c r="B860" s="4"/>
      <c r="C860" s="27"/>
      <c r="D860" s="27"/>
      <c r="E860" s="27"/>
      <c r="F860" s="27"/>
      <c r="G860" s="27"/>
      <c r="H860" s="27"/>
      <c r="I860" s="46"/>
      <c r="J860" s="46"/>
      <c r="K860" s="46"/>
      <c r="L860" s="26"/>
      <c r="M860" s="27"/>
      <c r="N860" s="27"/>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c r="CD860" s="4"/>
    </row>
    <row r="861" spans="1:82" s="3" customFormat="1" x14ac:dyDescent="0.25">
      <c r="A861" s="40"/>
      <c r="B861" s="4"/>
      <c r="C861" s="27"/>
      <c r="D861" s="27"/>
      <c r="E861" s="27"/>
      <c r="F861" s="27"/>
      <c r="G861" s="27"/>
      <c r="H861" s="27"/>
      <c r="I861" s="46"/>
      <c r="J861" s="46"/>
      <c r="K861" s="46"/>
      <c r="L861" s="26"/>
      <c r="M861" s="27"/>
      <c r="N861" s="27"/>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c r="CD861" s="4"/>
    </row>
    <row r="862" spans="1:82" s="3" customFormat="1" x14ac:dyDescent="0.25">
      <c r="A862" s="40"/>
      <c r="B862" s="4"/>
      <c r="C862" s="27"/>
      <c r="D862" s="27"/>
      <c r="E862" s="27"/>
      <c r="F862" s="27"/>
      <c r="G862" s="27"/>
      <c r="H862" s="27"/>
      <c r="I862" s="46"/>
      <c r="J862" s="46"/>
      <c r="K862" s="46"/>
      <c r="L862" s="26"/>
      <c r="M862" s="27"/>
      <c r="N862" s="27"/>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c r="CD862" s="4"/>
    </row>
    <row r="863" spans="1:82" s="3" customFormat="1" x14ac:dyDescent="0.25">
      <c r="A863" s="40"/>
      <c r="B863" s="4"/>
      <c r="C863" s="27"/>
      <c r="D863" s="27"/>
      <c r="E863" s="27"/>
      <c r="F863" s="27"/>
      <c r="G863" s="27"/>
      <c r="H863" s="27"/>
      <c r="I863" s="46"/>
      <c r="J863" s="46"/>
      <c r="K863" s="46"/>
      <c r="L863" s="26"/>
      <c r="M863" s="27"/>
      <c r="N863" s="27"/>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c r="CD863" s="4"/>
    </row>
    <row r="864" spans="1:82" s="3" customFormat="1" x14ac:dyDescent="0.25">
      <c r="A864" s="40"/>
      <c r="B864" s="4"/>
      <c r="C864" s="27"/>
      <c r="D864" s="27"/>
      <c r="E864" s="27"/>
      <c r="F864" s="27"/>
      <c r="G864" s="27"/>
      <c r="H864" s="27"/>
      <c r="I864" s="46"/>
      <c r="J864" s="46"/>
      <c r="K864" s="46"/>
      <c r="L864" s="26"/>
      <c r="M864" s="27"/>
      <c r="N864" s="27"/>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c r="CD864" s="4"/>
    </row>
    <row r="865" spans="1:82" s="3" customFormat="1" x14ac:dyDescent="0.25">
      <c r="A865" s="40"/>
      <c r="B865" s="4"/>
      <c r="C865" s="27"/>
      <c r="D865" s="27"/>
      <c r="E865" s="27"/>
      <c r="F865" s="27"/>
      <c r="G865" s="27"/>
      <c r="H865" s="27"/>
      <c r="I865" s="46"/>
      <c r="J865" s="46"/>
      <c r="K865" s="46"/>
      <c r="L865" s="26"/>
      <c r="M865" s="27"/>
      <c r="N865" s="27"/>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c r="CD865" s="4"/>
    </row>
    <row r="866" spans="1:82" s="3" customFormat="1" x14ac:dyDescent="0.25">
      <c r="A866" s="40"/>
      <c r="B866" s="4"/>
      <c r="C866" s="27"/>
      <c r="D866" s="27"/>
      <c r="E866" s="27"/>
      <c r="F866" s="27"/>
      <c r="G866" s="27"/>
      <c r="H866" s="27"/>
      <c r="I866" s="46"/>
      <c r="J866" s="46"/>
      <c r="K866" s="46"/>
      <c r="L866" s="26"/>
      <c r="M866" s="27"/>
      <c r="N866" s="27"/>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c r="CD866" s="4"/>
    </row>
    <row r="867" spans="1:82" s="3" customFormat="1" x14ac:dyDescent="0.25">
      <c r="A867" s="40"/>
      <c r="B867" s="4"/>
      <c r="C867" s="27"/>
      <c r="D867" s="27"/>
      <c r="E867" s="27"/>
      <c r="F867" s="27"/>
      <c r="G867" s="27"/>
      <c r="H867" s="27"/>
      <c r="I867" s="46"/>
      <c r="J867" s="46"/>
      <c r="K867" s="46"/>
      <c r="L867" s="26"/>
      <c r="M867" s="27"/>
      <c r="N867" s="27"/>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c r="CD867" s="4"/>
    </row>
    <row r="868" spans="1:82" s="3" customFormat="1" x14ac:dyDescent="0.25">
      <c r="A868" s="40"/>
      <c r="B868" s="4"/>
      <c r="C868" s="27"/>
      <c r="D868" s="27"/>
      <c r="E868" s="27"/>
      <c r="F868" s="27"/>
      <c r="G868" s="27"/>
      <c r="H868" s="27"/>
      <c r="I868" s="46"/>
      <c r="J868" s="46"/>
      <c r="K868" s="46"/>
      <c r="L868" s="26"/>
      <c r="M868" s="27"/>
      <c r="N868" s="27"/>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c r="CD868" s="4"/>
    </row>
    <row r="869" spans="1:82" s="3" customFormat="1" x14ac:dyDescent="0.25">
      <c r="A869" s="40"/>
      <c r="B869" s="4"/>
      <c r="C869" s="27"/>
      <c r="D869" s="27"/>
      <c r="E869" s="27"/>
      <c r="F869" s="27"/>
      <c r="G869" s="27"/>
      <c r="H869" s="27"/>
      <c r="I869" s="46"/>
      <c r="J869" s="46"/>
      <c r="K869" s="46"/>
      <c r="L869" s="26"/>
      <c r="M869" s="27"/>
      <c r="N869" s="27"/>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c r="CD869" s="4"/>
    </row>
    <row r="870" spans="1:82" s="3" customFormat="1" x14ac:dyDescent="0.25">
      <c r="A870" s="40"/>
      <c r="B870" s="4"/>
      <c r="C870" s="27"/>
      <c r="D870" s="27"/>
      <c r="E870" s="27"/>
      <c r="F870" s="27"/>
      <c r="G870" s="27"/>
      <c r="H870" s="27"/>
      <c r="I870" s="46"/>
      <c r="J870" s="46"/>
      <c r="K870" s="46"/>
      <c r="L870" s="26"/>
      <c r="M870" s="27"/>
      <c r="N870" s="27"/>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c r="CD870" s="4"/>
    </row>
    <row r="871" spans="1:82" s="3" customFormat="1" x14ac:dyDescent="0.25">
      <c r="A871" s="40"/>
      <c r="B871" s="4"/>
      <c r="C871" s="27"/>
      <c r="D871" s="27"/>
      <c r="E871" s="27"/>
      <c r="F871" s="27"/>
      <c r="G871" s="27"/>
      <c r="H871" s="27"/>
      <c r="I871" s="46"/>
      <c r="J871" s="46"/>
      <c r="K871" s="46"/>
      <c r="L871" s="26"/>
      <c r="M871" s="27"/>
      <c r="N871" s="27"/>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c r="CD871" s="4"/>
    </row>
    <row r="872" spans="1:82" s="3" customFormat="1" x14ac:dyDescent="0.25">
      <c r="A872" s="40"/>
      <c r="B872" s="4"/>
      <c r="C872" s="27"/>
      <c r="D872" s="27"/>
      <c r="E872" s="27"/>
      <c r="F872" s="27"/>
      <c r="G872" s="27"/>
      <c r="H872" s="27"/>
      <c r="I872" s="46"/>
      <c r="J872" s="46"/>
      <c r="K872" s="46"/>
      <c r="L872" s="26"/>
      <c r="M872" s="27"/>
      <c r="N872" s="27"/>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c r="CD872" s="4"/>
    </row>
    <row r="873" spans="1:82" s="3" customFormat="1" x14ac:dyDescent="0.25">
      <c r="A873" s="40"/>
      <c r="B873" s="4"/>
      <c r="C873" s="27"/>
      <c r="D873" s="27"/>
      <c r="E873" s="27"/>
      <c r="F873" s="27"/>
      <c r="G873" s="27"/>
      <c r="H873" s="27"/>
      <c r="I873" s="46"/>
      <c r="J873" s="46"/>
      <c r="K873" s="46"/>
      <c r="L873" s="26"/>
      <c r="M873" s="27"/>
      <c r="N873" s="27"/>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c r="CD873" s="4"/>
    </row>
    <row r="874" spans="1:82" s="3" customFormat="1" x14ac:dyDescent="0.25">
      <c r="A874" s="40"/>
      <c r="B874" s="4"/>
      <c r="C874" s="27"/>
      <c r="D874" s="27"/>
      <c r="E874" s="27"/>
      <c r="F874" s="27"/>
      <c r="G874" s="27"/>
      <c r="H874" s="27"/>
      <c r="I874" s="46"/>
      <c r="J874" s="46"/>
      <c r="K874" s="46"/>
      <c r="L874" s="26"/>
      <c r="M874" s="27"/>
      <c r="N874" s="27"/>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c r="CD874" s="4"/>
    </row>
    <row r="875" spans="1:82" s="3" customFormat="1" x14ac:dyDescent="0.25">
      <c r="A875" s="40"/>
      <c r="B875" s="4"/>
      <c r="C875" s="27"/>
      <c r="D875" s="27"/>
      <c r="E875" s="27"/>
      <c r="F875" s="27"/>
      <c r="G875" s="27"/>
      <c r="H875" s="27"/>
      <c r="I875" s="46"/>
      <c r="J875" s="46"/>
      <c r="K875" s="46"/>
      <c r="L875" s="26"/>
      <c r="M875" s="27"/>
      <c r="N875" s="27"/>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c r="CD875" s="4"/>
    </row>
    <row r="876" spans="1:82" s="3" customFormat="1" x14ac:dyDescent="0.25">
      <c r="A876" s="40"/>
      <c r="B876" s="4"/>
      <c r="C876" s="27"/>
      <c r="D876" s="27"/>
      <c r="E876" s="27"/>
      <c r="F876" s="27"/>
      <c r="G876" s="27"/>
      <c r="H876" s="27"/>
      <c r="I876" s="46"/>
      <c r="J876" s="46"/>
      <c r="K876" s="46"/>
      <c r="L876" s="26"/>
      <c r="M876" s="27"/>
      <c r="N876" s="27"/>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c r="CD876" s="4"/>
    </row>
    <row r="877" spans="1:82" s="3" customFormat="1" x14ac:dyDescent="0.25">
      <c r="A877" s="40"/>
      <c r="B877" s="4"/>
      <c r="C877" s="27"/>
      <c r="D877" s="27"/>
      <c r="E877" s="27"/>
      <c r="F877" s="27"/>
      <c r="G877" s="27"/>
      <c r="H877" s="27"/>
      <c r="I877" s="46"/>
      <c r="J877" s="46"/>
      <c r="K877" s="46"/>
      <c r="L877" s="26"/>
      <c r="M877" s="27"/>
      <c r="N877" s="27"/>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c r="CD877" s="4"/>
    </row>
    <row r="878" spans="1:82" s="3" customFormat="1" x14ac:dyDescent="0.25">
      <c r="A878" s="40"/>
      <c r="B878" s="4"/>
      <c r="C878" s="27"/>
      <c r="D878" s="27"/>
      <c r="E878" s="27"/>
      <c r="F878" s="27"/>
      <c r="G878" s="27"/>
      <c r="H878" s="27"/>
      <c r="I878" s="46"/>
      <c r="J878" s="46"/>
      <c r="K878" s="46"/>
      <c r="L878" s="26"/>
      <c r="M878" s="27"/>
      <c r="N878" s="27"/>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c r="CD878" s="4"/>
    </row>
    <row r="879" spans="1:82" s="3" customFormat="1" x14ac:dyDescent="0.25">
      <c r="A879" s="40"/>
      <c r="B879" s="4"/>
      <c r="C879" s="27"/>
      <c r="D879" s="27"/>
      <c r="E879" s="27"/>
      <c r="F879" s="27"/>
      <c r="G879" s="27"/>
      <c r="H879" s="27"/>
      <c r="I879" s="46"/>
      <c r="J879" s="46"/>
      <c r="K879" s="46"/>
      <c r="L879" s="26"/>
      <c r="M879" s="27"/>
      <c r="N879" s="27"/>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c r="CD879" s="4"/>
    </row>
    <row r="880" spans="1:82" s="3" customFormat="1" x14ac:dyDescent="0.25">
      <c r="A880" s="40"/>
      <c r="B880" s="4"/>
      <c r="C880" s="27"/>
      <c r="D880" s="27"/>
      <c r="E880" s="27"/>
      <c r="F880" s="27"/>
      <c r="G880" s="27"/>
      <c r="H880" s="27"/>
      <c r="I880" s="46"/>
      <c r="J880" s="46"/>
      <c r="K880" s="46"/>
      <c r="L880" s="26"/>
      <c r="M880" s="27"/>
      <c r="N880" s="27"/>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c r="CD880" s="4"/>
    </row>
    <row r="881" spans="1:82" s="3" customFormat="1" x14ac:dyDescent="0.25">
      <c r="A881" s="40"/>
      <c r="B881" s="4"/>
      <c r="C881" s="27"/>
      <c r="D881" s="27"/>
      <c r="E881" s="27"/>
      <c r="F881" s="27"/>
      <c r="G881" s="27"/>
      <c r="H881" s="27"/>
      <c r="I881" s="46"/>
      <c r="J881" s="46"/>
      <c r="K881" s="46"/>
      <c r="L881" s="26"/>
      <c r="M881" s="27"/>
      <c r="N881" s="27"/>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c r="CD881" s="4"/>
    </row>
    <row r="882" spans="1:82" s="3" customFormat="1" x14ac:dyDescent="0.25">
      <c r="A882" s="40"/>
      <c r="B882" s="4"/>
      <c r="C882" s="27"/>
      <c r="D882" s="27"/>
      <c r="E882" s="27"/>
      <c r="F882" s="27"/>
      <c r="G882" s="27"/>
      <c r="H882" s="27"/>
      <c r="I882" s="46"/>
      <c r="J882" s="46"/>
      <c r="K882" s="46"/>
      <c r="L882" s="26"/>
      <c r="M882" s="27"/>
      <c r="N882" s="27"/>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row>
    <row r="883" spans="1:82" s="3" customFormat="1" x14ac:dyDescent="0.25">
      <c r="A883" s="40"/>
      <c r="B883" s="4"/>
      <c r="C883" s="27"/>
      <c r="D883" s="27"/>
      <c r="E883" s="27"/>
      <c r="F883" s="27"/>
      <c r="G883" s="27"/>
      <c r="H883" s="27"/>
      <c r="I883" s="46"/>
      <c r="J883" s="46"/>
      <c r="K883" s="46"/>
      <c r="L883" s="26"/>
      <c r="M883" s="27"/>
      <c r="N883" s="27"/>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c r="CD883" s="4"/>
    </row>
    <row r="884" spans="1:82" s="3" customFormat="1" x14ac:dyDescent="0.25">
      <c r="A884" s="40"/>
      <c r="B884" s="4"/>
      <c r="C884" s="27"/>
      <c r="D884" s="27"/>
      <c r="E884" s="27"/>
      <c r="F884" s="27"/>
      <c r="G884" s="27"/>
      <c r="H884" s="27"/>
      <c r="I884" s="46"/>
      <c r="J884" s="46"/>
      <c r="K884" s="46"/>
      <c r="L884" s="26"/>
      <c r="M884" s="27"/>
      <c r="N884" s="27"/>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c r="CD884" s="4"/>
    </row>
    <row r="885" spans="1:82" s="3" customFormat="1" x14ac:dyDescent="0.25">
      <c r="A885" s="40"/>
      <c r="B885" s="4"/>
      <c r="C885" s="27"/>
      <c r="D885" s="27"/>
      <c r="E885" s="27"/>
      <c r="F885" s="27"/>
      <c r="G885" s="27"/>
      <c r="H885" s="27"/>
      <c r="I885" s="46"/>
      <c r="J885" s="46"/>
      <c r="K885" s="46"/>
      <c r="L885" s="26"/>
      <c r="M885" s="27"/>
      <c r="N885" s="27"/>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c r="CD885" s="4"/>
    </row>
    <row r="886" spans="1:82" s="3" customFormat="1" x14ac:dyDescent="0.25">
      <c r="A886" s="40"/>
      <c r="B886" s="4"/>
      <c r="C886" s="27"/>
      <c r="D886" s="27"/>
      <c r="E886" s="27"/>
      <c r="F886" s="27"/>
      <c r="G886" s="27"/>
      <c r="H886" s="27"/>
      <c r="I886" s="46"/>
      <c r="J886" s="46"/>
      <c r="K886" s="46"/>
      <c r="L886" s="26"/>
      <c r="M886" s="27"/>
      <c r="N886" s="27"/>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row>
    <row r="887" spans="1:82" s="3" customFormat="1" x14ac:dyDescent="0.25">
      <c r="A887" s="40"/>
      <c r="B887" s="4"/>
      <c r="C887" s="27"/>
      <c r="D887" s="27"/>
      <c r="E887" s="27"/>
      <c r="F887" s="27"/>
      <c r="G887" s="27"/>
      <c r="H887" s="27"/>
      <c r="I887" s="46"/>
      <c r="J887" s="46"/>
      <c r="K887" s="46"/>
      <c r="L887" s="26"/>
      <c r="M887" s="27"/>
      <c r="N887" s="27"/>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c r="CD887" s="4"/>
    </row>
    <row r="888" spans="1:82" s="3" customFormat="1" x14ac:dyDescent="0.25">
      <c r="A888" s="40"/>
      <c r="B888" s="4"/>
      <c r="C888" s="27"/>
      <c r="D888" s="27"/>
      <c r="E888" s="27"/>
      <c r="F888" s="27"/>
      <c r="G888" s="27"/>
      <c r="H888" s="27"/>
      <c r="I888" s="46"/>
      <c r="J888" s="46"/>
      <c r="K888" s="46"/>
      <c r="L888" s="26"/>
      <c r="M888" s="27"/>
      <c r="N888" s="27"/>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c r="CD888" s="4"/>
    </row>
    <row r="889" spans="1:82" s="3" customFormat="1" x14ac:dyDescent="0.25">
      <c r="A889" s="40"/>
      <c r="B889" s="4"/>
      <c r="C889" s="27"/>
      <c r="D889" s="27"/>
      <c r="E889" s="27"/>
      <c r="F889" s="27"/>
      <c r="G889" s="27"/>
      <c r="H889" s="27"/>
      <c r="I889" s="46"/>
      <c r="J889" s="46"/>
      <c r="K889" s="46"/>
      <c r="L889" s="26"/>
      <c r="M889" s="27"/>
      <c r="N889" s="27"/>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c r="CD889" s="4"/>
    </row>
    <row r="890" spans="1:82" s="3" customFormat="1" x14ac:dyDescent="0.25">
      <c r="A890" s="40"/>
      <c r="B890" s="4"/>
      <c r="C890" s="27"/>
      <c r="D890" s="27"/>
      <c r="E890" s="27"/>
      <c r="F890" s="27"/>
      <c r="G890" s="27"/>
      <c r="H890" s="27"/>
      <c r="I890" s="46"/>
      <c r="J890" s="46"/>
      <c r="K890" s="46"/>
      <c r="L890" s="26"/>
      <c r="M890" s="27"/>
      <c r="N890" s="27"/>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c r="CD890" s="4"/>
    </row>
    <row r="891" spans="1:82" s="3" customFormat="1" x14ac:dyDescent="0.25">
      <c r="A891" s="40"/>
      <c r="B891" s="4"/>
      <c r="C891" s="27"/>
      <c r="D891" s="27"/>
      <c r="E891" s="27"/>
      <c r="F891" s="27"/>
      <c r="G891" s="27"/>
      <c r="H891" s="27"/>
      <c r="I891" s="46"/>
      <c r="J891" s="46"/>
      <c r="K891" s="46"/>
      <c r="L891" s="26"/>
      <c r="M891" s="27"/>
      <c r="N891" s="27"/>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4"/>
      <c r="CA891" s="4"/>
      <c r="CB891" s="4"/>
      <c r="CC891" s="4"/>
      <c r="CD891" s="4"/>
    </row>
    <row r="892" spans="1:82" s="3" customFormat="1" x14ac:dyDescent="0.25">
      <c r="A892" s="40"/>
      <c r="B892" s="4"/>
      <c r="C892" s="27"/>
      <c r="D892" s="27"/>
      <c r="E892" s="27"/>
      <c r="F892" s="27"/>
      <c r="G892" s="27"/>
      <c r="H892" s="27"/>
      <c r="I892" s="46"/>
      <c r="J892" s="46"/>
      <c r="K892" s="46"/>
      <c r="L892" s="26"/>
      <c r="M892" s="27"/>
      <c r="N892" s="27"/>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4"/>
      <c r="CC892" s="4"/>
      <c r="CD892" s="4"/>
    </row>
    <row r="893" spans="1:82" s="3" customFormat="1" x14ac:dyDescent="0.25">
      <c r="A893" s="40"/>
      <c r="B893" s="4"/>
      <c r="C893" s="27"/>
      <c r="D893" s="27"/>
      <c r="E893" s="27"/>
      <c r="F893" s="27"/>
      <c r="G893" s="27"/>
      <c r="H893" s="27"/>
      <c r="I893" s="46"/>
      <c r="J893" s="46"/>
      <c r="K893" s="46"/>
      <c r="L893" s="26"/>
      <c r="M893" s="27"/>
      <c r="N893" s="27"/>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4"/>
      <c r="CA893" s="4"/>
      <c r="CB893" s="4"/>
      <c r="CC893" s="4"/>
      <c r="CD893" s="4"/>
    </row>
    <row r="894" spans="1:82" s="3" customFormat="1" x14ac:dyDescent="0.25">
      <c r="A894" s="40"/>
      <c r="B894" s="4"/>
      <c r="C894" s="27"/>
      <c r="D894" s="27"/>
      <c r="E894" s="27"/>
      <c r="F894" s="27"/>
      <c r="G894" s="27"/>
      <c r="H894" s="27"/>
      <c r="I894" s="46"/>
      <c r="J894" s="46"/>
      <c r="K894" s="46"/>
      <c r="L894" s="26"/>
      <c r="M894" s="27"/>
      <c r="N894" s="27"/>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row>
    <row r="895" spans="1:82" s="3" customFormat="1" x14ac:dyDescent="0.25">
      <c r="A895" s="40"/>
      <c r="B895" s="4"/>
      <c r="C895" s="27"/>
      <c r="D895" s="27"/>
      <c r="E895" s="27"/>
      <c r="F895" s="27"/>
      <c r="G895" s="27"/>
      <c r="H895" s="27"/>
      <c r="I895" s="46"/>
      <c r="J895" s="46"/>
      <c r="K895" s="46"/>
      <c r="L895" s="26"/>
      <c r="M895" s="27"/>
      <c r="N895" s="27"/>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4"/>
      <c r="CA895" s="4"/>
      <c r="CB895" s="4"/>
      <c r="CC895" s="4"/>
      <c r="CD895" s="4"/>
    </row>
    <row r="896" spans="1:82" s="3" customFormat="1" x14ac:dyDescent="0.25">
      <c r="A896" s="40"/>
      <c r="B896" s="4"/>
      <c r="C896" s="27"/>
      <c r="D896" s="27"/>
      <c r="E896" s="27"/>
      <c r="F896" s="27"/>
      <c r="G896" s="27"/>
      <c r="H896" s="27"/>
      <c r="I896" s="46"/>
      <c r="J896" s="46"/>
      <c r="K896" s="46"/>
      <c r="L896" s="26"/>
      <c r="M896" s="27"/>
      <c r="N896" s="27"/>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row>
    <row r="897" spans="1:82" s="3" customFormat="1" x14ac:dyDescent="0.25">
      <c r="A897" s="40"/>
      <c r="B897" s="4"/>
      <c r="C897" s="27"/>
      <c r="D897" s="27"/>
      <c r="E897" s="27"/>
      <c r="F897" s="27"/>
      <c r="G897" s="27"/>
      <c r="H897" s="27"/>
      <c r="I897" s="46"/>
      <c r="J897" s="46"/>
      <c r="K897" s="46"/>
      <c r="L897" s="26"/>
      <c r="M897" s="27"/>
      <c r="N897" s="27"/>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4"/>
      <c r="CA897" s="4"/>
      <c r="CB897" s="4"/>
      <c r="CC897" s="4"/>
      <c r="CD897" s="4"/>
    </row>
    <row r="898" spans="1:82" s="3" customFormat="1" x14ac:dyDescent="0.25">
      <c r="A898" s="40"/>
      <c r="B898" s="4"/>
      <c r="C898" s="27"/>
      <c r="D898" s="27"/>
      <c r="E898" s="27"/>
      <c r="F898" s="27"/>
      <c r="G898" s="27"/>
      <c r="H898" s="27"/>
      <c r="I898" s="46"/>
      <c r="J898" s="46"/>
      <c r="K898" s="46"/>
      <c r="L898" s="26"/>
      <c r="M898" s="27"/>
      <c r="N898" s="27"/>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row>
    <row r="899" spans="1:82" s="3" customFormat="1" x14ac:dyDescent="0.25">
      <c r="A899" s="40"/>
      <c r="B899" s="4"/>
      <c r="C899" s="27"/>
      <c r="D899" s="27"/>
      <c r="E899" s="27"/>
      <c r="F899" s="27"/>
      <c r="G899" s="27"/>
      <c r="H899" s="27"/>
      <c r="I899" s="46"/>
      <c r="J899" s="46"/>
      <c r="K899" s="46"/>
      <c r="L899" s="26"/>
      <c r="M899" s="27"/>
      <c r="N899" s="27"/>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row>
    <row r="900" spans="1:82" s="3" customFormat="1" x14ac:dyDescent="0.25">
      <c r="A900" s="40"/>
      <c r="B900" s="4"/>
      <c r="C900" s="27"/>
      <c r="D900" s="27"/>
      <c r="E900" s="27"/>
      <c r="F900" s="27"/>
      <c r="G900" s="27"/>
      <c r="H900" s="27"/>
      <c r="I900" s="46"/>
      <c r="J900" s="46"/>
      <c r="K900" s="46"/>
      <c r="L900" s="26"/>
      <c r="M900" s="27"/>
      <c r="N900" s="27"/>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c r="CD900" s="4"/>
    </row>
    <row r="901" spans="1:82" s="3" customFormat="1" x14ac:dyDescent="0.25">
      <c r="A901" s="40"/>
      <c r="B901" s="4"/>
      <c r="C901" s="27"/>
      <c r="D901" s="27"/>
      <c r="E901" s="27"/>
      <c r="F901" s="27"/>
      <c r="G901" s="27"/>
      <c r="H901" s="27"/>
      <c r="I901" s="46"/>
      <c r="J901" s="46"/>
      <c r="K901" s="46"/>
      <c r="L901" s="26"/>
      <c r="M901" s="27"/>
      <c r="N901" s="27"/>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c r="CD901" s="4"/>
    </row>
    <row r="902" spans="1:82" s="3" customFormat="1" x14ac:dyDescent="0.25">
      <c r="A902" s="40"/>
      <c r="B902" s="4"/>
      <c r="C902" s="27"/>
      <c r="D902" s="27"/>
      <c r="E902" s="27"/>
      <c r="F902" s="27"/>
      <c r="G902" s="27"/>
      <c r="H902" s="27"/>
      <c r="I902" s="46"/>
      <c r="J902" s="46"/>
      <c r="K902" s="46"/>
      <c r="L902" s="26"/>
      <c r="M902" s="27"/>
      <c r="N902" s="27"/>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c r="CD902" s="4"/>
    </row>
    <row r="903" spans="1:82" s="3" customFormat="1" x14ac:dyDescent="0.25">
      <c r="A903" s="40"/>
      <c r="B903" s="4"/>
      <c r="C903" s="27"/>
      <c r="D903" s="27"/>
      <c r="E903" s="27"/>
      <c r="F903" s="27"/>
      <c r="G903" s="27"/>
      <c r="H903" s="27"/>
      <c r="I903" s="46"/>
      <c r="J903" s="46"/>
      <c r="K903" s="46"/>
      <c r="L903" s="26"/>
      <c r="M903" s="27"/>
      <c r="N903" s="27"/>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row>
    <row r="904" spans="1:82" s="3" customFormat="1" x14ac:dyDescent="0.25">
      <c r="A904" s="40"/>
      <c r="B904" s="4"/>
      <c r="C904" s="27"/>
      <c r="D904" s="27"/>
      <c r="E904" s="27"/>
      <c r="F904" s="27"/>
      <c r="G904" s="27"/>
      <c r="H904" s="27"/>
      <c r="I904" s="46"/>
      <c r="J904" s="46"/>
      <c r="K904" s="46"/>
      <c r="L904" s="26"/>
      <c r="M904" s="27"/>
      <c r="N904" s="27"/>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row>
    <row r="905" spans="1:82" s="3" customFormat="1" x14ac:dyDescent="0.25">
      <c r="A905" s="40"/>
      <c r="B905" s="4"/>
      <c r="C905" s="27"/>
      <c r="D905" s="27"/>
      <c r="E905" s="27"/>
      <c r="F905" s="27"/>
      <c r="G905" s="27"/>
      <c r="H905" s="27"/>
      <c r="I905" s="46"/>
      <c r="J905" s="46"/>
      <c r="K905" s="46"/>
      <c r="L905" s="26"/>
      <c r="M905" s="27"/>
      <c r="N905" s="27"/>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c r="CD905" s="4"/>
    </row>
    <row r="906" spans="1:82" s="3" customFormat="1" x14ac:dyDescent="0.25">
      <c r="A906" s="40"/>
      <c r="B906" s="4"/>
      <c r="C906" s="27"/>
      <c r="D906" s="27"/>
      <c r="E906" s="27"/>
      <c r="F906" s="27"/>
      <c r="G906" s="27"/>
      <c r="H906" s="27"/>
      <c r="I906" s="46"/>
      <c r="J906" s="46"/>
      <c r="K906" s="46"/>
      <c r="L906" s="26"/>
      <c r="M906" s="27"/>
      <c r="N906" s="27"/>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c r="CD906" s="4"/>
    </row>
    <row r="907" spans="1:82" s="3" customFormat="1" x14ac:dyDescent="0.25">
      <c r="A907" s="40"/>
      <c r="B907" s="4"/>
      <c r="C907" s="27"/>
      <c r="D907" s="27"/>
      <c r="E907" s="27"/>
      <c r="F907" s="27"/>
      <c r="G907" s="27"/>
      <c r="H907" s="27"/>
      <c r="I907" s="46"/>
      <c r="J907" s="46"/>
      <c r="K907" s="46"/>
      <c r="L907" s="26"/>
      <c r="M907" s="27"/>
      <c r="N907" s="27"/>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row>
    <row r="908" spans="1:82" s="3" customFormat="1" x14ac:dyDescent="0.25">
      <c r="A908" s="40"/>
      <c r="B908" s="4"/>
      <c r="C908" s="27"/>
      <c r="D908" s="27"/>
      <c r="E908" s="27"/>
      <c r="F908" s="27"/>
      <c r="G908" s="27"/>
      <c r="H908" s="27"/>
      <c r="I908" s="46"/>
      <c r="J908" s="46"/>
      <c r="K908" s="46"/>
      <c r="L908" s="26"/>
      <c r="M908" s="27"/>
      <c r="N908" s="27"/>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c r="CD908" s="4"/>
    </row>
    <row r="909" spans="1:82" s="3" customFormat="1" x14ac:dyDescent="0.25">
      <c r="A909" s="40"/>
      <c r="B909" s="4"/>
      <c r="C909" s="27"/>
      <c r="D909" s="27"/>
      <c r="E909" s="27"/>
      <c r="F909" s="27"/>
      <c r="G909" s="27"/>
      <c r="H909" s="27"/>
      <c r="I909" s="46"/>
      <c r="J909" s="46"/>
      <c r="K909" s="46"/>
      <c r="L909" s="26"/>
      <c r="M909" s="27"/>
      <c r="N909" s="27"/>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c r="CD909" s="4"/>
    </row>
    <row r="910" spans="1:82" s="3" customFormat="1" x14ac:dyDescent="0.25">
      <c r="A910" s="40"/>
      <c r="B910" s="4"/>
      <c r="C910" s="27"/>
      <c r="D910" s="27"/>
      <c r="E910" s="27"/>
      <c r="F910" s="27"/>
      <c r="G910" s="27"/>
      <c r="H910" s="27"/>
      <c r="I910" s="46"/>
      <c r="J910" s="46"/>
      <c r="K910" s="46"/>
      <c r="L910" s="26"/>
      <c r="M910" s="27"/>
      <c r="N910" s="27"/>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c r="CD910" s="4"/>
    </row>
    <row r="911" spans="1:82" s="3" customFormat="1" x14ac:dyDescent="0.25">
      <c r="A911" s="40"/>
      <c r="B911" s="4"/>
      <c r="C911" s="27"/>
      <c r="D911" s="27"/>
      <c r="E911" s="27"/>
      <c r="F911" s="27"/>
      <c r="G911" s="27"/>
      <c r="H911" s="27"/>
      <c r="I911" s="46"/>
      <c r="J911" s="46"/>
      <c r="K911" s="46"/>
      <c r="L911" s="26"/>
      <c r="M911" s="27"/>
      <c r="N911" s="27"/>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c r="CD911" s="4"/>
    </row>
    <row r="912" spans="1:82" s="3" customFormat="1" x14ac:dyDescent="0.25">
      <c r="A912" s="40"/>
      <c r="B912" s="4"/>
      <c r="C912" s="27"/>
      <c r="D912" s="27"/>
      <c r="E912" s="27"/>
      <c r="F912" s="27"/>
      <c r="G912" s="27"/>
      <c r="H912" s="27"/>
      <c r="I912" s="46"/>
      <c r="J912" s="46"/>
      <c r="K912" s="46"/>
      <c r="L912" s="26"/>
      <c r="M912" s="27"/>
      <c r="N912" s="27"/>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c r="CD912" s="4"/>
    </row>
    <row r="913" spans="1:82" s="3" customFormat="1" x14ac:dyDescent="0.25">
      <c r="A913" s="40"/>
      <c r="B913" s="4"/>
      <c r="C913" s="27"/>
      <c r="D913" s="27"/>
      <c r="E913" s="27"/>
      <c r="F913" s="27"/>
      <c r="G913" s="27"/>
      <c r="H913" s="27"/>
      <c r="I913" s="46"/>
      <c r="J913" s="46"/>
      <c r="K913" s="46"/>
      <c r="L913" s="26"/>
      <c r="M913" s="27"/>
      <c r="N913" s="27"/>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c r="CD913" s="4"/>
    </row>
    <row r="914" spans="1:82" s="3" customFormat="1" x14ac:dyDescent="0.25">
      <c r="A914" s="40"/>
      <c r="B914" s="4"/>
      <c r="C914" s="27"/>
      <c r="D914" s="27"/>
      <c r="E914" s="27"/>
      <c r="F914" s="27"/>
      <c r="G914" s="27"/>
      <c r="H914" s="27"/>
      <c r="I914" s="46"/>
      <c r="J914" s="46"/>
      <c r="K914" s="46"/>
      <c r="L914" s="26"/>
      <c r="M914" s="27"/>
      <c r="N914" s="27"/>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c r="CD914" s="4"/>
    </row>
    <row r="915" spans="1:82" s="3" customFormat="1" x14ac:dyDescent="0.25">
      <c r="A915" s="40"/>
      <c r="B915" s="4"/>
      <c r="C915" s="27"/>
      <c r="D915" s="27"/>
      <c r="E915" s="27"/>
      <c r="F915" s="27"/>
      <c r="G915" s="27"/>
      <c r="H915" s="27"/>
      <c r="I915" s="46"/>
      <c r="J915" s="46"/>
      <c r="K915" s="46"/>
      <c r="L915" s="26"/>
      <c r="M915" s="27"/>
      <c r="N915" s="27"/>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c r="CD915" s="4"/>
    </row>
    <row r="916" spans="1:82" s="3" customFormat="1" x14ac:dyDescent="0.25">
      <c r="A916" s="40"/>
      <c r="B916" s="4"/>
      <c r="C916" s="27"/>
      <c r="D916" s="27"/>
      <c r="E916" s="27"/>
      <c r="F916" s="27"/>
      <c r="G916" s="27"/>
      <c r="H916" s="27"/>
      <c r="I916" s="46"/>
      <c r="J916" s="46"/>
      <c r="K916" s="46"/>
      <c r="L916" s="26"/>
      <c r="M916" s="27"/>
      <c r="N916" s="27"/>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c r="CD916" s="4"/>
    </row>
    <row r="917" spans="1:82" s="3" customFormat="1" x14ac:dyDescent="0.25">
      <c r="A917" s="40"/>
      <c r="B917" s="4"/>
      <c r="C917" s="27"/>
      <c r="D917" s="27"/>
      <c r="E917" s="27"/>
      <c r="F917" s="27"/>
      <c r="G917" s="27"/>
      <c r="H917" s="27"/>
      <c r="I917" s="46"/>
      <c r="J917" s="46"/>
      <c r="K917" s="46"/>
      <c r="L917" s="26"/>
      <c r="M917" s="27"/>
      <c r="N917" s="27"/>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c r="CD917" s="4"/>
    </row>
    <row r="918" spans="1:82" s="3" customFormat="1" x14ac:dyDescent="0.25">
      <c r="A918" s="40"/>
      <c r="B918" s="4"/>
      <c r="C918" s="27"/>
      <c r="D918" s="27"/>
      <c r="E918" s="27"/>
      <c r="F918" s="27"/>
      <c r="G918" s="27"/>
      <c r="H918" s="27"/>
      <c r="I918" s="46"/>
      <c r="J918" s="46"/>
      <c r="K918" s="46"/>
      <c r="L918" s="26"/>
      <c r="M918" s="27"/>
      <c r="N918" s="27"/>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c r="CD918" s="4"/>
    </row>
    <row r="919" spans="1:82" s="3" customFormat="1" x14ac:dyDescent="0.25">
      <c r="A919" s="40"/>
      <c r="B919" s="4"/>
      <c r="C919" s="27"/>
      <c r="D919" s="27"/>
      <c r="E919" s="27"/>
      <c r="F919" s="27"/>
      <c r="G919" s="27"/>
      <c r="H919" s="27"/>
      <c r="I919" s="46"/>
      <c r="J919" s="46"/>
      <c r="K919" s="46"/>
      <c r="L919" s="26"/>
      <c r="M919" s="27"/>
      <c r="N919" s="27"/>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c r="CD919" s="4"/>
    </row>
    <row r="920" spans="1:82" s="3" customFormat="1" x14ac:dyDescent="0.25">
      <c r="A920" s="40"/>
      <c r="B920" s="4"/>
      <c r="C920" s="27"/>
      <c r="D920" s="27"/>
      <c r="E920" s="27"/>
      <c r="F920" s="27"/>
      <c r="G920" s="27"/>
      <c r="H920" s="27"/>
      <c r="I920" s="46"/>
      <c r="J920" s="46"/>
      <c r="K920" s="46"/>
      <c r="L920" s="26"/>
      <c r="M920" s="27"/>
      <c r="N920" s="27"/>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c r="CD920" s="4"/>
    </row>
    <row r="921" spans="1:82" s="3" customFormat="1" x14ac:dyDescent="0.25">
      <c r="A921" s="40"/>
      <c r="B921" s="4"/>
      <c r="C921" s="27"/>
      <c r="D921" s="27"/>
      <c r="E921" s="27"/>
      <c r="F921" s="27"/>
      <c r="G921" s="27"/>
      <c r="H921" s="27"/>
      <c r="I921" s="46"/>
      <c r="J921" s="46"/>
      <c r="K921" s="46"/>
      <c r="L921" s="26"/>
      <c r="M921" s="27"/>
      <c r="N921" s="27"/>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c r="CD921" s="4"/>
    </row>
    <row r="922" spans="1:82" s="3" customFormat="1" x14ac:dyDescent="0.25">
      <c r="A922" s="40"/>
      <c r="B922" s="4"/>
      <c r="C922" s="27"/>
      <c r="D922" s="27"/>
      <c r="E922" s="27"/>
      <c r="F922" s="27"/>
      <c r="G922" s="27"/>
      <c r="H922" s="27"/>
      <c r="I922" s="46"/>
      <c r="J922" s="46"/>
      <c r="K922" s="46"/>
      <c r="L922" s="26"/>
      <c r="M922" s="27"/>
      <c r="N922" s="27"/>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c r="CD922" s="4"/>
    </row>
    <row r="923" spans="1:82" s="3" customFormat="1" x14ac:dyDescent="0.25">
      <c r="A923" s="40"/>
      <c r="B923" s="4"/>
      <c r="C923" s="27"/>
      <c r="D923" s="27"/>
      <c r="E923" s="27"/>
      <c r="F923" s="27"/>
      <c r="G923" s="27"/>
      <c r="H923" s="27"/>
      <c r="I923" s="46"/>
      <c r="J923" s="46"/>
      <c r="K923" s="46"/>
      <c r="L923" s="26"/>
      <c r="M923" s="27"/>
      <c r="N923" s="27"/>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c r="CD923" s="4"/>
    </row>
    <row r="924" spans="1:82" s="3" customFormat="1" x14ac:dyDescent="0.25">
      <c r="A924" s="40"/>
      <c r="B924" s="4"/>
      <c r="C924" s="27"/>
      <c r="D924" s="27"/>
      <c r="E924" s="27"/>
      <c r="F924" s="27"/>
      <c r="G924" s="27"/>
      <c r="H924" s="27"/>
      <c r="I924" s="46"/>
      <c r="J924" s="46"/>
      <c r="K924" s="46"/>
      <c r="L924" s="26"/>
      <c r="M924" s="27"/>
      <c r="N924" s="27"/>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c r="CD924" s="4"/>
    </row>
    <row r="925" spans="1:82" s="3" customFormat="1" x14ac:dyDescent="0.25">
      <c r="A925" s="40"/>
      <c r="B925" s="4"/>
      <c r="C925" s="27"/>
      <c r="D925" s="27"/>
      <c r="E925" s="27"/>
      <c r="F925" s="27"/>
      <c r="G925" s="27"/>
      <c r="H925" s="27"/>
      <c r="I925" s="46"/>
      <c r="J925" s="46"/>
      <c r="K925" s="46"/>
      <c r="L925" s="26"/>
      <c r="M925" s="27"/>
      <c r="N925" s="27"/>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c r="CD925" s="4"/>
    </row>
    <row r="926" spans="1:82" s="3" customFormat="1" x14ac:dyDescent="0.25">
      <c r="A926" s="40"/>
      <c r="B926" s="4"/>
      <c r="C926" s="27"/>
      <c r="D926" s="27"/>
      <c r="E926" s="27"/>
      <c r="F926" s="27"/>
      <c r="G926" s="27"/>
      <c r="H926" s="27"/>
      <c r="I926" s="46"/>
      <c r="J926" s="46"/>
      <c r="K926" s="46"/>
      <c r="L926" s="26"/>
      <c r="M926" s="27"/>
      <c r="N926" s="27"/>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c r="CD926" s="4"/>
    </row>
    <row r="927" spans="1:82" s="3" customFormat="1" x14ac:dyDescent="0.25">
      <c r="A927" s="40"/>
      <c r="B927" s="4"/>
      <c r="C927" s="27"/>
      <c r="D927" s="27"/>
      <c r="E927" s="27"/>
      <c r="F927" s="27"/>
      <c r="G927" s="27"/>
      <c r="H927" s="27"/>
      <c r="I927" s="46"/>
      <c r="J927" s="46"/>
      <c r="K927" s="46"/>
      <c r="L927" s="26"/>
      <c r="M927" s="27"/>
      <c r="N927" s="27"/>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c r="CD927" s="4"/>
    </row>
    <row r="928" spans="1:82" s="3" customFormat="1" x14ac:dyDescent="0.25">
      <c r="A928" s="40"/>
      <c r="B928" s="4"/>
      <c r="C928" s="27"/>
      <c r="D928" s="27"/>
      <c r="E928" s="27"/>
      <c r="F928" s="27"/>
      <c r="G928" s="27"/>
      <c r="H928" s="27"/>
      <c r="I928" s="46"/>
      <c r="J928" s="46"/>
      <c r="K928" s="46"/>
      <c r="L928" s="26"/>
      <c r="M928" s="27"/>
      <c r="N928" s="27"/>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row>
    <row r="929" spans="1:82" s="3" customFormat="1" x14ac:dyDescent="0.25">
      <c r="A929" s="40"/>
      <c r="B929" s="4"/>
      <c r="C929" s="27"/>
      <c r="D929" s="27"/>
      <c r="E929" s="27"/>
      <c r="F929" s="27"/>
      <c r="G929" s="27"/>
      <c r="H929" s="27"/>
      <c r="I929" s="46"/>
      <c r="J929" s="46"/>
      <c r="K929" s="46"/>
      <c r="L929" s="26"/>
      <c r="M929" s="27"/>
      <c r="N929" s="27"/>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c r="CD929" s="4"/>
    </row>
    <row r="930" spans="1:82" s="3" customFormat="1" x14ac:dyDescent="0.25">
      <c r="A930" s="40"/>
      <c r="B930" s="4"/>
      <c r="C930" s="27"/>
      <c r="D930" s="27"/>
      <c r="E930" s="27"/>
      <c r="F930" s="27"/>
      <c r="G930" s="27"/>
      <c r="H930" s="27"/>
      <c r="I930" s="46"/>
      <c r="J930" s="46"/>
      <c r="K930" s="46"/>
      <c r="L930" s="26"/>
      <c r="M930" s="27"/>
      <c r="N930" s="27"/>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c r="CD930" s="4"/>
    </row>
    <row r="931" spans="1:82" s="3" customFormat="1" x14ac:dyDescent="0.25">
      <c r="A931" s="40"/>
      <c r="B931" s="4"/>
      <c r="C931" s="27"/>
      <c r="D931" s="27"/>
      <c r="E931" s="27"/>
      <c r="F931" s="27"/>
      <c r="G931" s="27"/>
      <c r="H931" s="27"/>
      <c r="I931" s="46"/>
      <c r="J931" s="46"/>
      <c r="K931" s="46"/>
      <c r="L931" s="26"/>
      <c r="M931" s="27"/>
      <c r="N931" s="27"/>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c r="CD931" s="4"/>
    </row>
    <row r="932" spans="1:82" s="3" customFormat="1" x14ac:dyDescent="0.25">
      <c r="A932" s="40"/>
      <c r="B932" s="4"/>
      <c r="C932" s="27"/>
      <c r="D932" s="27"/>
      <c r="E932" s="27"/>
      <c r="F932" s="27"/>
      <c r="G932" s="27"/>
      <c r="H932" s="27"/>
      <c r="I932" s="46"/>
      <c r="J932" s="46"/>
      <c r="K932" s="46"/>
      <c r="L932" s="26"/>
      <c r="M932" s="27"/>
      <c r="N932" s="27"/>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c r="CD932" s="4"/>
    </row>
    <row r="933" spans="1:82" s="3" customFormat="1" x14ac:dyDescent="0.25">
      <c r="A933" s="40"/>
      <c r="B933" s="4"/>
      <c r="C933" s="27"/>
      <c r="D933" s="27"/>
      <c r="E933" s="27"/>
      <c r="F933" s="27"/>
      <c r="G933" s="27"/>
      <c r="H933" s="27"/>
      <c r="I933" s="46"/>
      <c r="J933" s="46"/>
      <c r="K933" s="46"/>
      <c r="L933" s="26"/>
      <c r="M933" s="27"/>
      <c r="N933" s="27"/>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c r="CD933" s="4"/>
    </row>
    <row r="934" spans="1:82" s="3" customFormat="1" x14ac:dyDescent="0.25">
      <c r="A934" s="40"/>
      <c r="B934" s="4"/>
      <c r="C934" s="27"/>
      <c r="D934" s="27"/>
      <c r="E934" s="27"/>
      <c r="F934" s="27"/>
      <c r="G934" s="27"/>
      <c r="H934" s="27"/>
      <c r="I934" s="46"/>
      <c r="J934" s="46"/>
      <c r="K934" s="46"/>
      <c r="L934" s="26"/>
      <c r="M934" s="27"/>
      <c r="N934" s="27"/>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c r="CD934" s="4"/>
    </row>
    <row r="935" spans="1:82" s="3" customFormat="1" x14ac:dyDescent="0.25">
      <c r="A935" s="40"/>
      <c r="B935" s="4"/>
      <c r="C935" s="27"/>
      <c r="D935" s="27"/>
      <c r="E935" s="27"/>
      <c r="F935" s="27"/>
      <c r="G935" s="27"/>
      <c r="H935" s="27"/>
      <c r="I935" s="46"/>
      <c r="J935" s="46"/>
      <c r="K935" s="46"/>
      <c r="L935" s="26"/>
      <c r="M935" s="27"/>
      <c r="N935" s="27"/>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c r="CD935" s="4"/>
    </row>
    <row r="936" spans="1:82" s="3" customFormat="1" x14ac:dyDescent="0.25">
      <c r="A936" s="40"/>
      <c r="B936" s="4"/>
      <c r="C936" s="27"/>
      <c r="D936" s="27"/>
      <c r="E936" s="27"/>
      <c r="F936" s="27"/>
      <c r="G936" s="27"/>
      <c r="H936" s="27"/>
      <c r="I936" s="46"/>
      <c r="J936" s="46"/>
      <c r="K936" s="46"/>
      <c r="L936" s="26"/>
      <c r="M936" s="27"/>
      <c r="N936" s="27"/>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c r="CD936" s="4"/>
    </row>
    <row r="937" spans="1:82" s="3" customFormat="1" x14ac:dyDescent="0.25">
      <c r="A937" s="40"/>
      <c r="B937" s="4"/>
      <c r="C937" s="27"/>
      <c r="D937" s="27"/>
      <c r="E937" s="27"/>
      <c r="F937" s="27"/>
      <c r="G937" s="27"/>
      <c r="H937" s="27"/>
      <c r="I937" s="46"/>
      <c r="J937" s="46"/>
      <c r="K937" s="46"/>
      <c r="L937" s="26"/>
      <c r="M937" s="27"/>
      <c r="N937" s="27"/>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c r="CD937" s="4"/>
    </row>
    <row r="938" spans="1:82" s="3" customFormat="1" x14ac:dyDescent="0.25">
      <c r="A938" s="40"/>
      <c r="B938" s="4"/>
      <c r="C938" s="27"/>
      <c r="D938" s="27"/>
      <c r="E938" s="27"/>
      <c r="F938" s="27"/>
      <c r="G938" s="27"/>
      <c r="H938" s="27"/>
      <c r="I938" s="46"/>
      <c r="J938" s="46"/>
      <c r="K938" s="46"/>
      <c r="L938" s="26"/>
      <c r="M938" s="27"/>
      <c r="N938" s="27"/>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c r="CD938" s="4"/>
    </row>
    <row r="939" spans="1:82" s="3" customFormat="1" x14ac:dyDescent="0.25">
      <c r="A939" s="40"/>
      <c r="B939" s="4"/>
      <c r="C939" s="27"/>
      <c r="D939" s="27"/>
      <c r="E939" s="27"/>
      <c r="F939" s="27"/>
      <c r="G939" s="27"/>
      <c r="H939" s="27"/>
      <c r="I939" s="46"/>
      <c r="J939" s="46"/>
      <c r="K939" s="46"/>
      <c r="L939" s="26"/>
      <c r="M939" s="27"/>
      <c r="N939" s="27"/>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c r="CD939" s="4"/>
    </row>
    <row r="940" spans="1:82" s="3" customFormat="1" x14ac:dyDescent="0.25">
      <c r="A940" s="40"/>
      <c r="B940" s="4"/>
      <c r="C940" s="27"/>
      <c r="D940" s="27"/>
      <c r="E940" s="27"/>
      <c r="F940" s="27"/>
      <c r="G940" s="27"/>
      <c r="H940" s="27"/>
      <c r="I940" s="46"/>
      <c r="J940" s="46"/>
      <c r="K940" s="46"/>
      <c r="L940" s="26"/>
      <c r="M940" s="27"/>
      <c r="N940" s="27"/>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c r="CD940" s="4"/>
    </row>
    <row r="941" spans="1:82" s="3" customFormat="1" x14ac:dyDescent="0.25">
      <c r="A941" s="40"/>
      <c r="B941" s="4"/>
      <c r="C941" s="27"/>
      <c r="D941" s="27"/>
      <c r="E941" s="27"/>
      <c r="F941" s="27"/>
      <c r="G941" s="27"/>
      <c r="H941" s="27"/>
      <c r="I941" s="46"/>
      <c r="J941" s="46"/>
      <c r="K941" s="46"/>
      <c r="L941" s="26"/>
      <c r="M941" s="27"/>
      <c r="N941" s="27"/>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c r="CD941" s="4"/>
    </row>
    <row r="942" spans="1:82" s="3" customFormat="1" x14ac:dyDescent="0.25">
      <c r="A942" s="40"/>
      <c r="B942" s="4"/>
      <c r="C942" s="27"/>
      <c r="D942" s="27"/>
      <c r="E942" s="27"/>
      <c r="F942" s="27"/>
      <c r="G942" s="27"/>
      <c r="H942" s="27"/>
      <c r="I942" s="46"/>
      <c r="J942" s="46"/>
      <c r="K942" s="46"/>
      <c r="L942" s="26"/>
      <c r="M942" s="27"/>
      <c r="N942" s="27"/>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c r="CD942" s="4"/>
    </row>
    <row r="943" spans="1:82" s="3" customFormat="1" x14ac:dyDescent="0.25">
      <c r="A943" s="40"/>
      <c r="B943" s="4"/>
      <c r="C943" s="27"/>
      <c r="D943" s="27"/>
      <c r="E943" s="27"/>
      <c r="F943" s="27"/>
      <c r="G943" s="27"/>
      <c r="H943" s="27"/>
      <c r="I943" s="46"/>
      <c r="J943" s="46"/>
      <c r="K943" s="46"/>
      <c r="L943" s="26"/>
      <c r="M943" s="27"/>
      <c r="N943" s="27"/>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c r="CD943" s="4"/>
    </row>
    <row r="944" spans="1:82" s="3" customFormat="1" x14ac:dyDescent="0.25">
      <c r="A944" s="40"/>
      <c r="B944" s="4"/>
      <c r="C944" s="27"/>
      <c r="D944" s="27"/>
      <c r="E944" s="27"/>
      <c r="F944" s="27"/>
      <c r="G944" s="27"/>
      <c r="H944" s="27"/>
      <c r="I944" s="46"/>
      <c r="J944" s="46"/>
      <c r="K944" s="46"/>
      <c r="L944" s="26"/>
      <c r="M944" s="27"/>
      <c r="N944" s="27"/>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c r="CD944" s="4"/>
    </row>
    <row r="945" spans="1:82" s="3" customFormat="1" x14ac:dyDescent="0.25">
      <c r="A945" s="40"/>
      <c r="B945" s="4"/>
      <c r="C945" s="27"/>
      <c r="D945" s="27"/>
      <c r="E945" s="27"/>
      <c r="F945" s="27"/>
      <c r="G945" s="27"/>
      <c r="H945" s="27"/>
      <c r="I945" s="46"/>
      <c r="J945" s="46"/>
      <c r="K945" s="46"/>
      <c r="L945" s="26"/>
      <c r="M945" s="27"/>
      <c r="N945" s="27"/>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c r="CD945" s="4"/>
    </row>
    <row r="946" spans="1:82" s="3" customFormat="1" x14ac:dyDescent="0.25">
      <c r="A946" s="40"/>
      <c r="B946" s="4"/>
      <c r="C946" s="27"/>
      <c r="D946" s="27"/>
      <c r="E946" s="27"/>
      <c r="F946" s="27"/>
      <c r="G946" s="27"/>
      <c r="H946" s="27"/>
      <c r="I946" s="46"/>
      <c r="J946" s="46"/>
      <c r="K946" s="46"/>
      <c r="L946" s="26"/>
      <c r="M946" s="27"/>
      <c r="N946" s="27"/>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c r="CD946" s="4"/>
    </row>
    <row r="947" spans="1:82" s="3" customFormat="1" x14ac:dyDescent="0.25">
      <c r="A947" s="40"/>
      <c r="B947" s="4"/>
      <c r="C947" s="27"/>
      <c r="D947" s="27"/>
      <c r="E947" s="27"/>
      <c r="F947" s="27"/>
      <c r="G947" s="27"/>
      <c r="H947" s="27"/>
      <c r="I947" s="46"/>
      <c r="J947" s="46"/>
      <c r="K947" s="46"/>
      <c r="L947" s="26"/>
      <c r="M947" s="27"/>
      <c r="N947" s="27"/>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row>
    <row r="948" spans="1:82" s="3" customFormat="1" x14ac:dyDescent="0.25">
      <c r="A948" s="40"/>
      <c r="B948" s="4"/>
      <c r="C948" s="27"/>
      <c r="D948" s="27"/>
      <c r="E948" s="27"/>
      <c r="F948" s="27"/>
      <c r="G948" s="27"/>
      <c r="H948" s="27"/>
      <c r="I948" s="46"/>
      <c r="J948" s="46"/>
      <c r="K948" s="46"/>
      <c r="L948" s="26"/>
      <c r="M948" s="27"/>
      <c r="N948" s="27"/>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row>
    <row r="949" spans="1:82" s="3" customFormat="1" x14ac:dyDescent="0.25">
      <c r="A949" s="40"/>
      <c r="B949" s="4"/>
      <c r="C949" s="27"/>
      <c r="D949" s="27"/>
      <c r="E949" s="27"/>
      <c r="F949" s="27"/>
      <c r="G949" s="27"/>
      <c r="H949" s="27"/>
      <c r="I949" s="46"/>
      <c r="J949" s="46"/>
      <c r="K949" s="46"/>
      <c r="L949" s="26"/>
      <c r="M949" s="27"/>
      <c r="N949" s="27"/>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c r="CD949" s="4"/>
    </row>
    <row r="950" spans="1:82" s="3" customFormat="1" x14ac:dyDescent="0.25">
      <c r="A950" s="40"/>
      <c r="B950" s="4"/>
      <c r="C950" s="27"/>
      <c r="D950" s="27"/>
      <c r="E950" s="27"/>
      <c r="F950" s="27"/>
      <c r="G950" s="27"/>
      <c r="H950" s="27"/>
      <c r="I950" s="46"/>
      <c r="J950" s="46"/>
      <c r="K950" s="46"/>
      <c r="L950" s="26"/>
      <c r="M950" s="27"/>
      <c r="N950" s="27"/>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c r="CD950" s="4"/>
    </row>
    <row r="951" spans="1:82" s="3" customFormat="1" x14ac:dyDescent="0.25">
      <c r="A951" s="40"/>
      <c r="B951" s="4"/>
      <c r="C951" s="27"/>
      <c r="D951" s="27"/>
      <c r="E951" s="27"/>
      <c r="F951" s="27"/>
      <c r="G951" s="27"/>
      <c r="H951" s="27"/>
      <c r="I951" s="46"/>
      <c r="J951" s="46"/>
      <c r="K951" s="46"/>
      <c r="L951" s="26"/>
      <c r="M951" s="27"/>
      <c r="N951" s="27"/>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c r="CD951" s="4"/>
    </row>
    <row r="952" spans="1:82" s="3" customFormat="1" x14ac:dyDescent="0.25">
      <c r="A952" s="40"/>
      <c r="B952" s="4"/>
      <c r="C952" s="27"/>
      <c r="D952" s="27"/>
      <c r="E952" s="27"/>
      <c r="F952" s="27"/>
      <c r="G952" s="27"/>
      <c r="H952" s="27"/>
      <c r="I952" s="46"/>
      <c r="J952" s="46"/>
      <c r="K952" s="46"/>
      <c r="L952" s="26"/>
      <c r="M952" s="27"/>
      <c r="N952" s="27"/>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c r="CD952" s="4"/>
    </row>
    <row r="953" spans="1:82" s="3" customFormat="1" x14ac:dyDescent="0.25">
      <c r="A953" s="40"/>
      <c r="B953" s="4"/>
      <c r="C953" s="27"/>
      <c r="D953" s="27"/>
      <c r="E953" s="27"/>
      <c r="F953" s="27"/>
      <c r="G953" s="27"/>
      <c r="H953" s="27"/>
      <c r="I953" s="46"/>
      <c r="J953" s="46"/>
      <c r="K953" s="46"/>
      <c r="L953" s="26"/>
      <c r="M953" s="27"/>
      <c r="N953" s="27"/>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c r="CD953" s="4"/>
    </row>
    <row r="954" spans="1:82" s="3" customFormat="1" x14ac:dyDescent="0.25">
      <c r="A954" s="40"/>
      <c r="B954" s="4"/>
      <c r="C954" s="27"/>
      <c r="D954" s="27"/>
      <c r="E954" s="27"/>
      <c r="F954" s="27"/>
      <c r="G954" s="27"/>
      <c r="H954" s="27"/>
      <c r="I954" s="46"/>
      <c r="J954" s="46"/>
      <c r="K954" s="46"/>
      <c r="L954" s="26"/>
      <c r="M954" s="27"/>
      <c r="N954" s="27"/>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row>
    <row r="955" spans="1:82" s="3" customFormat="1" x14ac:dyDescent="0.25">
      <c r="A955" s="40"/>
      <c r="B955" s="4"/>
      <c r="C955" s="27"/>
      <c r="D955" s="27"/>
      <c r="E955" s="27"/>
      <c r="F955" s="27"/>
      <c r="G955" s="27"/>
      <c r="H955" s="27"/>
      <c r="I955" s="46"/>
      <c r="J955" s="46"/>
      <c r="K955" s="46"/>
      <c r="L955" s="26"/>
      <c r="M955" s="27"/>
      <c r="N955" s="27"/>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c r="CD955" s="4"/>
    </row>
    <row r="956" spans="1:82" s="3" customFormat="1" x14ac:dyDescent="0.25">
      <c r="A956" s="40"/>
      <c r="B956" s="4"/>
      <c r="C956" s="27"/>
      <c r="D956" s="27"/>
      <c r="E956" s="27"/>
      <c r="F956" s="27"/>
      <c r="G956" s="27"/>
      <c r="H956" s="27"/>
      <c r="I956" s="46"/>
      <c r="J956" s="46"/>
      <c r="K956" s="46"/>
      <c r="L956" s="26"/>
      <c r="M956" s="27"/>
      <c r="N956" s="27"/>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row>
    <row r="957" spans="1:82" s="3" customFormat="1" x14ac:dyDescent="0.25">
      <c r="A957" s="40"/>
      <c r="B957" s="4"/>
      <c r="C957" s="27"/>
      <c r="D957" s="27"/>
      <c r="E957" s="27"/>
      <c r="F957" s="27"/>
      <c r="G957" s="27"/>
      <c r="H957" s="27"/>
      <c r="I957" s="46"/>
      <c r="J957" s="46"/>
      <c r="K957" s="46"/>
      <c r="L957" s="26"/>
      <c r="M957" s="27"/>
      <c r="N957" s="27"/>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c r="CD957" s="4"/>
    </row>
    <row r="958" spans="1:82" s="3" customFormat="1" x14ac:dyDescent="0.25">
      <c r="A958" s="40"/>
      <c r="B958" s="4"/>
      <c r="C958" s="27"/>
      <c r="D958" s="27"/>
      <c r="E958" s="27"/>
      <c r="F958" s="27"/>
      <c r="G958" s="27"/>
      <c r="H958" s="27"/>
      <c r="I958" s="46"/>
      <c r="J958" s="46"/>
      <c r="K958" s="46"/>
      <c r="L958" s="26"/>
      <c r="M958" s="27"/>
      <c r="N958" s="27"/>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c r="CD958" s="4"/>
    </row>
    <row r="959" spans="1:82" s="3" customFormat="1" x14ac:dyDescent="0.25">
      <c r="A959" s="40"/>
      <c r="B959" s="4"/>
      <c r="C959" s="27"/>
      <c r="D959" s="27"/>
      <c r="E959" s="27"/>
      <c r="F959" s="27"/>
      <c r="G959" s="27"/>
      <c r="H959" s="27"/>
      <c r="I959" s="46"/>
      <c r="J959" s="46"/>
      <c r="K959" s="46"/>
      <c r="L959" s="26"/>
      <c r="M959" s="27"/>
      <c r="N959" s="27"/>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c r="CD959" s="4"/>
    </row>
    <row r="960" spans="1:82" s="3" customFormat="1" x14ac:dyDescent="0.25">
      <c r="A960" s="40"/>
      <c r="B960" s="4"/>
      <c r="C960" s="27"/>
      <c r="D960" s="27"/>
      <c r="E960" s="27"/>
      <c r="F960" s="27"/>
      <c r="G960" s="27"/>
      <c r="H960" s="27"/>
      <c r="I960" s="46"/>
      <c r="J960" s="46"/>
      <c r="K960" s="46"/>
      <c r="L960" s="26"/>
      <c r="M960" s="27"/>
      <c r="N960" s="27"/>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c r="CD960" s="4"/>
    </row>
    <row r="961" spans="1:82" s="3" customFormat="1" x14ac:dyDescent="0.25">
      <c r="A961" s="40"/>
      <c r="B961" s="4"/>
      <c r="C961" s="27"/>
      <c r="D961" s="27"/>
      <c r="E961" s="27"/>
      <c r="F961" s="27"/>
      <c r="G961" s="27"/>
      <c r="H961" s="27"/>
      <c r="I961" s="46"/>
      <c r="J961" s="46"/>
      <c r="K961" s="46"/>
      <c r="L961" s="26"/>
      <c r="M961" s="27"/>
      <c r="N961" s="27"/>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row>
    <row r="962" spans="1:82" s="3" customFormat="1" x14ac:dyDescent="0.25">
      <c r="A962" s="40"/>
      <c r="B962" s="4"/>
      <c r="C962" s="27"/>
      <c r="D962" s="27"/>
      <c r="E962" s="27"/>
      <c r="F962" s="27"/>
      <c r="G962" s="27"/>
      <c r="H962" s="27"/>
      <c r="I962" s="46"/>
      <c r="J962" s="46"/>
      <c r="K962" s="46"/>
      <c r="L962" s="26"/>
      <c r="M962" s="27"/>
      <c r="N962" s="27"/>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c r="CD962" s="4"/>
    </row>
    <row r="963" spans="1:82" s="3" customFormat="1" x14ac:dyDescent="0.25">
      <c r="A963" s="40"/>
      <c r="B963" s="4"/>
      <c r="C963" s="27"/>
      <c r="D963" s="27"/>
      <c r="E963" s="27"/>
      <c r="F963" s="27"/>
      <c r="G963" s="27"/>
      <c r="H963" s="27"/>
      <c r="I963" s="46"/>
      <c r="J963" s="46"/>
      <c r="K963" s="46"/>
      <c r="L963" s="26"/>
      <c r="M963" s="27"/>
      <c r="N963" s="27"/>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row>
    <row r="964" spans="1:82" s="3" customFormat="1" x14ac:dyDescent="0.25">
      <c r="A964" s="40"/>
      <c r="B964" s="4"/>
      <c r="C964" s="27"/>
      <c r="D964" s="27"/>
      <c r="E964" s="27"/>
      <c r="F964" s="27"/>
      <c r="G964" s="27"/>
      <c r="H964" s="27"/>
      <c r="I964" s="46"/>
      <c r="J964" s="46"/>
      <c r="K964" s="46"/>
      <c r="L964" s="26"/>
      <c r="M964" s="27"/>
      <c r="N964" s="27"/>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row>
    <row r="965" spans="1:82" s="3" customFormat="1" x14ac:dyDescent="0.25">
      <c r="A965" s="40"/>
      <c r="B965" s="4"/>
      <c r="C965" s="27"/>
      <c r="D965" s="27"/>
      <c r="E965" s="27"/>
      <c r="F965" s="27"/>
      <c r="G965" s="27"/>
      <c r="H965" s="27"/>
      <c r="I965" s="46"/>
      <c r="J965" s="46"/>
      <c r="K965" s="46"/>
      <c r="L965" s="26"/>
      <c r="M965" s="27"/>
      <c r="N965" s="27"/>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row>
    <row r="966" spans="1:82" s="3" customFormat="1" x14ac:dyDescent="0.25">
      <c r="A966" s="40"/>
      <c r="B966" s="4"/>
      <c r="C966" s="27"/>
      <c r="D966" s="27"/>
      <c r="E966" s="27"/>
      <c r="F966" s="27"/>
      <c r="G966" s="27"/>
      <c r="H966" s="27"/>
      <c r="I966" s="46"/>
      <c r="J966" s="46"/>
      <c r="K966" s="46"/>
      <c r="L966" s="26"/>
      <c r="M966" s="27"/>
      <c r="N966" s="27"/>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4"/>
      <c r="CC966" s="4"/>
      <c r="CD966" s="4"/>
    </row>
    <row r="967" spans="1:82" s="3" customFormat="1" x14ac:dyDescent="0.25">
      <c r="A967" s="40"/>
      <c r="B967" s="4"/>
      <c r="C967" s="27"/>
      <c r="D967" s="27"/>
      <c r="E967" s="27"/>
      <c r="F967" s="27"/>
      <c r="G967" s="27"/>
      <c r="H967" s="27"/>
      <c r="I967" s="46"/>
      <c r="J967" s="46"/>
      <c r="K967" s="46"/>
      <c r="L967" s="26"/>
      <c r="M967" s="27"/>
      <c r="N967" s="27"/>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c r="BZ967" s="4"/>
      <c r="CA967" s="4"/>
      <c r="CB967" s="4"/>
      <c r="CC967" s="4"/>
      <c r="CD967" s="4"/>
    </row>
    <row r="968" spans="1:82" s="3" customFormat="1" x14ac:dyDescent="0.25">
      <c r="A968" s="40"/>
      <c r="B968" s="4"/>
      <c r="C968" s="27"/>
      <c r="D968" s="27"/>
      <c r="E968" s="27"/>
      <c r="F968" s="27"/>
      <c r="G968" s="27"/>
      <c r="H968" s="27"/>
      <c r="I968" s="46"/>
      <c r="J968" s="46"/>
      <c r="K968" s="46"/>
      <c r="L968" s="26"/>
      <c r="M968" s="27"/>
      <c r="N968" s="27"/>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c r="CD968" s="4"/>
    </row>
    <row r="969" spans="1:82" s="3" customFormat="1" x14ac:dyDescent="0.25">
      <c r="A969" s="40"/>
      <c r="B969" s="4"/>
      <c r="C969" s="27"/>
      <c r="D969" s="27"/>
      <c r="E969" s="27"/>
      <c r="F969" s="27"/>
      <c r="G969" s="27"/>
      <c r="H969" s="27"/>
      <c r="I969" s="46"/>
      <c r="J969" s="46"/>
      <c r="K969" s="46"/>
      <c r="L969" s="26"/>
      <c r="M969" s="27"/>
      <c r="N969" s="27"/>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c r="CD969" s="4"/>
    </row>
    <row r="970" spans="1:82" s="3" customFormat="1" x14ac:dyDescent="0.25">
      <c r="A970" s="40"/>
      <c r="B970" s="4"/>
      <c r="C970" s="27"/>
      <c r="D970" s="27"/>
      <c r="E970" s="27"/>
      <c r="F970" s="27"/>
      <c r="G970" s="27"/>
      <c r="H970" s="27"/>
      <c r="I970" s="46"/>
      <c r="J970" s="46"/>
      <c r="K970" s="46"/>
      <c r="L970" s="26"/>
      <c r="M970" s="27"/>
      <c r="N970" s="27"/>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c r="CD970" s="4"/>
    </row>
    <row r="971" spans="1:82" s="3" customFormat="1" x14ac:dyDescent="0.25">
      <c r="A971" s="40"/>
      <c r="B971" s="4"/>
      <c r="C971" s="27"/>
      <c r="D971" s="27"/>
      <c r="E971" s="27"/>
      <c r="F971" s="27"/>
      <c r="G971" s="27"/>
      <c r="H971" s="27"/>
      <c r="I971" s="46"/>
      <c r="J971" s="46"/>
      <c r="K971" s="46"/>
      <c r="L971" s="26"/>
      <c r="M971" s="27"/>
      <c r="N971" s="27"/>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c r="BX971" s="4"/>
      <c r="BY971" s="4"/>
      <c r="BZ971" s="4"/>
      <c r="CA971" s="4"/>
      <c r="CB971" s="4"/>
      <c r="CC971" s="4"/>
      <c r="CD971" s="4"/>
    </row>
    <row r="972" spans="1:82" s="3" customFormat="1" x14ac:dyDescent="0.25">
      <c r="A972" s="40"/>
      <c r="B972" s="4"/>
      <c r="C972" s="27"/>
      <c r="D972" s="27"/>
      <c r="E972" s="27"/>
      <c r="F972" s="27"/>
      <c r="G972" s="27"/>
      <c r="H972" s="27"/>
      <c r="I972" s="46"/>
      <c r="J972" s="46"/>
      <c r="K972" s="46"/>
      <c r="L972" s="26"/>
      <c r="M972" s="27"/>
      <c r="N972" s="27"/>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c r="BZ972" s="4"/>
      <c r="CA972" s="4"/>
      <c r="CB972" s="4"/>
      <c r="CC972" s="4"/>
      <c r="CD972" s="4"/>
    </row>
    <row r="973" spans="1:82" s="3" customFormat="1" x14ac:dyDescent="0.25">
      <c r="A973" s="40"/>
      <c r="B973" s="4"/>
      <c r="C973" s="27"/>
      <c r="D973" s="27"/>
      <c r="E973" s="27"/>
      <c r="F973" s="27"/>
      <c r="G973" s="27"/>
      <c r="H973" s="27"/>
      <c r="I973" s="46"/>
      <c r="J973" s="46"/>
      <c r="K973" s="46"/>
      <c r="L973" s="26"/>
      <c r="M973" s="27"/>
      <c r="N973" s="27"/>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c r="BX973" s="4"/>
      <c r="BY973" s="4"/>
      <c r="BZ973" s="4"/>
      <c r="CA973" s="4"/>
      <c r="CB973" s="4"/>
      <c r="CC973" s="4"/>
      <c r="CD973" s="4"/>
    </row>
    <row r="974" spans="1:82" s="3" customFormat="1" x14ac:dyDescent="0.25">
      <c r="A974" s="40"/>
      <c r="B974" s="4"/>
      <c r="C974" s="27"/>
      <c r="D974" s="27"/>
      <c r="E974" s="27"/>
      <c r="F974" s="27"/>
      <c r="G974" s="27"/>
      <c r="H974" s="27"/>
      <c r="I974" s="46"/>
      <c r="J974" s="46"/>
      <c r="K974" s="46"/>
      <c r="L974" s="26"/>
      <c r="M974" s="27"/>
      <c r="N974" s="27"/>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4"/>
      <c r="CC974" s="4"/>
      <c r="CD974" s="4"/>
    </row>
    <row r="975" spans="1:82" s="3" customFormat="1" x14ac:dyDescent="0.25">
      <c r="A975" s="40"/>
      <c r="B975" s="4"/>
      <c r="C975" s="27"/>
      <c r="D975" s="27"/>
      <c r="E975" s="27"/>
      <c r="F975" s="27"/>
      <c r="G975" s="27"/>
      <c r="H975" s="27"/>
      <c r="I975" s="46"/>
      <c r="J975" s="46"/>
      <c r="K975" s="46"/>
      <c r="L975" s="26"/>
      <c r="M975" s="27"/>
      <c r="N975" s="27"/>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c r="BZ975" s="4"/>
      <c r="CA975" s="4"/>
      <c r="CB975" s="4"/>
      <c r="CC975" s="4"/>
      <c r="CD975" s="4"/>
    </row>
    <row r="976" spans="1:82" s="3" customFormat="1" x14ac:dyDescent="0.25">
      <c r="A976" s="40"/>
      <c r="B976" s="4"/>
      <c r="C976" s="27"/>
      <c r="D976" s="27"/>
      <c r="E976" s="27"/>
      <c r="F976" s="27"/>
      <c r="G976" s="27"/>
      <c r="H976" s="27"/>
      <c r="I976" s="46"/>
      <c r="J976" s="46"/>
      <c r="K976" s="46"/>
      <c r="L976" s="26"/>
      <c r="M976" s="27"/>
      <c r="N976" s="27"/>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c r="BZ976" s="4"/>
      <c r="CA976" s="4"/>
      <c r="CB976" s="4"/>
      <c r="CC976" s="4"/>
      <c r="CD976" s="4"/>
    </row>
    <row r="977" spans="1:82" s="3" customFormat="1" x14ac:dyDescent="0.25">
      <c r="A977" s="40"/>
      <c r="B977" s="4"/>
      <c r="C977" s="27"/>
      <c r="D977" s="27"/>
      <c r="E977" s="27"/>
      <c r="F977" s="27"/>
      <c r="G977" s="27"/>
      <c r="H977" s="27"/>
      <c r="I977" s="46"/>
      <c r="J977" s="46"/>
      <c r="K977" s="46"/>
      <c r="L977" s="26"/>
      <c r="M977" s="27"/>
      <c r="N977" s="27"/>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c r="BX977" s="4"/>
      <c r="BY977" s="4"/>
      <c r="BZ977" s="4"/>
      <c r="CA977" s="4"/>
      <c r="CB977" s="4"/>
      <c r="CC977" s="4"/>
      <c r="CD977" s="4"/>
    </row>
    <row r="978" spans="1:82" s="3" customFormat="1" x14ac:dyDescent="0.25">
      <c r="A978" s="40"/>
      <c r="B978" s="4"/>
      <c r="C978" s="27"/>
      <c r="D978" s="27"/>
      <c r="E978" s="27"/>
      <c r="F978" s="27"/>
      <c r="G978" s="27"/>
      <c r="H978" s="27"/>
      <c r="I978" s="46"/>
      <c r="J978" s="46"/>
      <c r="K978" s="46"/>
      <c r="L978" s="26"/>
      <c r="M978" s="27"/>
      <c r="N978" s="27"/>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c r="BZ978" s="4"/>
      <c r="CA978" s="4"/>
      <c r="CB978" s="4"/>
      <c r="CC978" s="4"/>
      <c r="CD978" s="4"/>
    </row>
    <row r="979" spans="1:82" s="3" customFormat="1" x14ac:dyDescent="0.25">
      <c r="A979" s="40"/>
      <c r="B979" s="4"/>
      <c r="C979" s="27"/>
      <c r="D979" s="27"/>
      <c r="E979" s="27"/>
      <c r="F979" s="27"/>
      <c r="G979" s="27"/>
      <c r="H979" s="27"/>
      <c r="I979" s="46"/>
      <c r="J979" s="46"/>
      <c r="K979" s="46"/>
      <c r="L979" s="26"/>
      <c r="M979" s="27"/>
      <c r="N979" s="27"/>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c r="BZ979" s="4"/>
      <c r="CA979" s="4"/>
      <c r="CB979" s="4"/>
      <c r="CC979" s="4"/>
      <c r="CD979" s="4"/>
    </row>
    <row r="980" spans="1:82" s="3" customFormat="1" x14ac:dyDescent="0.25">
      <c r="A980" s="40"/>
      <c r="B980" s="4"/>
      <c r="C980" s="27"/>
      <c r="D980" s="27"/>
      <c r="E980" s="27"/>
      <c r="F980" s="27"/>
      <c r="G980" s="27"/>
      <c r="H980" s="27"/>
      <c r="I980" s="46"/>
      <c r="J980" s="46"/>
      <c r="K980" s="46"/>
      <c r="L980" s="26"/>
      <c r="M980" s="27"/>
      <c r="N980" s="27"/>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4"/>
      <c r="CC980" s="4"/>
      <c r="CD980" s="4"/>
    </row>
    <row r="981" spans="1:82" s="3" customFormat="1" x14ac:dyDescent="0.25">
      <c r="A981" s="40"/>
      <c r="B981" s="4"/>
      <c r="C981" s="27"/>
      <c r="D981" s="27"/>
      <c r="E981" s="27"/>
      <c r="F981" s="27"/>
      <c r="G981" s="27"/>
      <c r="H981" s="27"/>
      <c r="I981" s="46"/>
      <c r="J981" s="46"/>
      <c r="K981" s="46"/>
      <c r="L981" s="26"/>
      <c r="M981" s="27"/>
      <c r="N981" s="27"/>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c r="CD981" s="4"/>
    </row>
    <row r="982" spans="1:82" s="3" customFormat="1" x14ac:dyDescent="0.25">
      <c r="A982" s="40"/>
      <c r="B982" s="4"/>
      <c r="C982" s="27"/>
      <c r="D982" s="27"/>
      <c r="E982" s="27"/>
      <c r="F982" s="27"/>
      <c r="G982" s="27"/>
      <c r="H982" s="27"/>
      <c r="I982" s="46"/>
      <c r="J982" s="46"/>
      <c r="K982" s="46"/>
      <c r="L982" s="26"/>
      <c r="M982" s="27"/>
      <c r="N982" s="27"/>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c r="BZ982" s="4"/>
      <c r="CA982" s="4"/>
      <c r="CB982" s="4"/>
      <c r="CC982" s="4"/>
      <c r="CD982" s="4"/>
    </row>
    <row r="983" spans="1:82" s="3" customFormat="1" x14ac:dyDescent="0.25">
      <c r="A983" s="40"/>
      <c r="B983" s="4"/>
      <c r="C983" s="27"/>
      <c r="D983" s="27"/>
      <c r="E983" s="27"/>
      <c r="F983" s="27"/>
      <c r="G983" s="27"/>
      <c r="H983" s="27"/>
      <c r="I983" s="46"/>
      <c r="J983" s="46"/>
      <c r="K983" s="46"/>
      <c r="L983" s="26"/>
      <c r="M983" s="27"/>
      <c r="N983" s="27"/>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c r="BX983" s="4"/>
      <c r="BY983" s="4"/>
      <c r="BZ983" s="4"/>
      <c r="CA983" s="4"/>
      <c r="CB983" s="4"/>
      <c r="CC983" s="4"/>
      <c r="CD983" s="4"/>
    </row>
    <row r="984" spans="1:82" s="3" customFormat="1" x14ac:dyDescent="0.25">
      <c r="A984" s="40"/>
      <c r="B984" s="4"/>
      <c r="C984" s="27"/>
      <c r="D984" s="27"/>
      <c r="E984" s="27"/>
      <c r="F984" s="27"/>
      <c r="G984" s="27"/>
      <c r="H984" s="27"/>
      <c r="I984" s="46"/>
      <c r="J984" s="46"/>
      <c r="K984" s="46"/>
      <c r="L984" s="26"/>
      <c r="M984" s="27"/>
      <c r="N984" s="27"/>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c r="BZ984" s="4"/>
      <c r="CA984" s="4"/>
      <c r="CB984" s="4"/>
      <c r="CC984" s="4"/>
      <c r="CD984" s="4"/>
    </row>
    <row r="985" spans="1:82" s="3" customFormat="1" x14ac:dyDescent="0.25">
      <c r="A985" s="40"/>
      <c r="B985" s="4"/>
      <c r="C985" s="27"/>
      <c r="D985" s="27"/>
      <c r="E985" s="27"/>
      <c r="F985" s="27"/>
      <c r="G985" s="27"/>
      <c r="H985" s="27"/>
      <c r="I985" s="46"/>
      <c r="J985" s="46"/>
      <c r="K985" s="46"/>
      <c r="L985" s="26"/>
      <c r="M985" s="27"/>
      <c r="N985" s="27"/>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c r="BZ985" s="4"/>
      <c r="CA985" s="4"/>
      <c r="CB985" s="4"/>
      <c r="CC985" s="4"/>
      <c r="CD985" s="4"/>
    </row>
    <row r="986" spans="1:82" s="3" customFormat="1" x14ac:dyDescent="0.25">
      <c r="A986" s="40"/>
      <c r="B986" s="4"/>
      <c r="C986" s="27"/>
      <c r="D986" s="27"/>
      <c r="E986" s="27"/>
      <c r="F986" s="27"/>
      <c r="G986" s="27"/>
      <c r="H986" s="27"/>
      <c r="I986" s="46"/>
      <c r="J986" s="46"/>
      <c r="K986" s="46"/>
      <c r="L986" s="26"/>
      <c r="M986" s="27"/>
      <c r="N986" s="27"/>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4"/>
      <c r="CC986" s="4"/>
      <c r="CD986" s="4"/>
    </row>
    <row r="987" spans="1:82" s="3" customFormat="1" x14ac:dyDescent="0.25">
      <c r="A987" s="40"/>
      <c r="B987" s="4"/>
      <c r="C987" s="27"/>
      <c r="D987" s="27"/>
      <c r="E987" s="27"/>
      <c r="F987" s="27"/>
      <c r="G987" s="27"/>
      <c r="H987" s="27"/>
      <c r="I987" s="46"/>
      <c r="J987" s="46"/>
      <c r="K987" s="46"/>
      <c r="L987" s="26"/>
      <c r="M987" s="27"/>
      <c r="N987" s="27"/>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c r="BX987" s="4"/>
      <c r="BY987" s="4"/>
      <c r="BZ987" s="4"/>
      <c r="CA987" s="4"/>
      <c r="CB987" s="4"/>
      <c r="CC987" s="4"/>
      <c r="CD987" s="4"/>
    </row>
    <row r="988" spans="1:82" s="3" customFormat="1" x14ac:dyDescent="0.25">
      <c r="A988" s="40"/>
      <c r="B988" s="4"/>
      <c r="C988" s="27"/>
      <c r="D988" s="27"/>
      <c r="E988" s="27"/>
      <c r="F988" s="27"/>
      <c r="G988" s="27"/>
      <c r="H988" s="27"/>
      <c r="I988" s="46"/>
      <c r="J988" s="46"/>
      <c r="K988" s="46"/>
      <c r="L988" s="26"/>
      <c r="M988" s="27"/>
      <c r="N988" s="27"/>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c r="BZ988" s="4"/>
      <c r="CA988" s="4"/>
      <c r="CB988" s="4"/>
      <c r="CC988" s="4"/>
      <c r="CD988" s="4"/>
    </row>
    <row r="989" spans="1:82" s="3" customFormat="1" x14ac:dyDescent="0.25">
      <c r="A989" s="40"/>
      <c r="B989" s="4"/>
      <c r="C989" s="27"/>
      <c r="D989" s="27"/>
      <c r="E989" s="27"/>
      <c r="F989" s="27"/>
      <c r="G989" s="27"/>
      <c r="H989" s="27"/>
      <c r="I989" s="46"/>
      <c r="J989" s="46"/>
      <c r="K989" s="46"/>
      <c r="L989" s="26"/>
      <c r="M989" s="27"/>
      <c r="N989" s="27"/>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c r="BX989" s="4"/>
      <c r="BY989" s="4"/>
      <c r="BZ989" s="4"/>
      <c r="CA989" s="4"/>
      <c r="CB989" s="4"/>
      <c r="CC989" s="4"/>
      <c r="CD989" s="4"/>
    </row>
    <row r="990" spans="1:82" s="3" customFormat="1" x14ac:dyDescent="0.25">
      <c r="A990" s="40"/>
      <c r="B990" s="4"/>
      <c r="C990" s="27"/>
      <c r="D990" s="27"/>
      <c r="E990" s="27"/>
      <c r="F990" s="27"/>
      <c r="G990" s="27"/>
      <c r="H990" s="27"/>
      <c r="I990" s="46"/>
      <c r="J990" s="46"/>
      <c r="K990" s="46"/>
      <c r="L990" s="26"/>
      <c r="M990" s="27"/>
      <c r="N990" s="27"/>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c r="BZ990" s="4"/>
      <c r="CA990" s="4"/>
      <c r="CB990" s="4"/>
      <c r="CC990" s="4"/>
      <c r="CD990" s="4"/>
    </row>
    <row r="991" spans="1:82" s="3" customFormat="1" x14ac:dyDescent="0.25">
      <c r="A991" s="40"/>
      <c r="B991" s="4"/>
      <c r="C991" s="27"/>
      <c r="D991" s="27"/>
      <c r="E991" s="27"/>
      <c r="F991" s="27"/>
      <c r="G991" s="27"/>
      <c r="H991" s="27"/>
      <c r="I991" s="46"/>
      <c r="J991" s="46"/>
      <c r="K991" s="46"/>
      <c r="L991" s="26"/>
      <c r="M991" s="27"/>
      <c r="N991" s="27"/>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c r="BU991" s="4"/>
      <c r="BV991" s="4"/>
      <c r="BW991" s="4"/>
      <c r="BX991" s="4"/>
      <c r="BY991" s="4"/>
      <c r="BZ991" s="4"/>
      <c r="CA991" s="4"/>
      <c r="CB991" s="4"/>
      <c r="CC991" s="4"/>
      <c r="CD991" s="4"/>
    </row>
    <row r="992" spans="1:82" s="3" customFormat="1" x14ac:dyDescent="0.25">
      <c r="A992" s="40"/>
      <c r="B992" s="4"/>
      <c r="C992" s="27"/>
      <c r="D992" s="27"/>
      <c r="E992" s="27"/>
      <c r="F992" s="27"/>
      <c r="G992" s="27"/>
      <c r="H992" s="27"/>
      <c r="I992" s="46"/>
      <c r="J992" s="46"/>
      <c r="K992" s="46"/>
      <c r="L992" s="26"/>
      <c r="M992" s="27"/>
      <c r="N992" s="27"/>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c r="BX992" s="4"/>
      <c r="BY992" s="4"/>
      <c r="BZ992" s="4"/>
      <c r="CA992" s="4"/>
      <c r="CB992" s="4"/>
      <c r="CC992" s="4"/>
      <c r="CD992" s="4"/>
    </row>
    <row r="993" spans="1:82" s="3" customFormat="1" x14ac:dyDescent="0.25">
      <c r="A993" s="40"/>
      <c r="B993" s="4"/>
      <c r="C993" s="27"/>
      <c r="D993" s="27"/>
      <c r="E993" s="27"/>
      <c r="F993" s="27"/>
      <c r="G993" s="27"/>
      <c r="H993" s="27"/>
      <c r="I993" s="46"/>
      <c r="J993" s="46"/>
      <c r="K993" s="46"/>
      <c r="L993" s="26"/>
      <c r="M993" s="27"/>
      <c r="N993" s="27"/>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4"/>
      <c r="BP993" s="4"/>
      <c r="BQ993" s="4"/>
      <c r="BR993" s="4"/>
      <c r="BS993" s="4"/>
      <c r="BT993" s="4"/>
      <c r="BU993" s="4"/>
      <c r="BV993" s="4"/>
      <c r="BW993" s="4"/>
      <c r="BX993" s="4"/>
      <c r="BY993" s="4"/>
      <c r="BZ993" s="4"/>
      <c r="CA993" s="4"/>
      <c r="CB993" s="4"/>
      <c r="CC993" s="4"/>
      <c r="CD993" s="4"/>
    </row>
    <row r="994" spans="1:82" s="3" customFormat="1" x14ac:dyDescent="0.25">
      <c r="A994" s="40"/>
      <c r="B994" s="4"/>
      <c r="C994" s="27"/>
      <c r="D994" s="27"/>
      <c r="E994" s="27"/>
      <c r="F994" s="27"/>
      <c r="G994" s="27"/>
      <c r="H994" s="27"/>
      <c r="I994" s="46"/>
      <c r="J994" s="46"/>
      <c r="K994" s="46"/>
      <c r="L994" s="26"/>
      <c r="M994" s="27"/>
      <c r="N994" s="27"/>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c r="BX994" s="4"/>
      <c r="BY994" s="4"/>
      <c r="BZ994" s="4"/>
      <c r="CA994" s="4"/>
      <c r="CB994" s="4"/>
      <c r="CC994" s="4"/>
      <c r="CD994" s="4"/>
    </row>
    <row r="995" spans="1:82" s="3" customFormat="1" x14ac:dyDescent="0.25">
      <c r="A995" s="40"/>
      <c r="B995" s="4"/>
      <c r="C995" s="27"/>
      <c r="D995" s="27"/>
      <c r="E995" s="27"/>
      <c r="F995" s="27"/>
      <c r="G995" s="27"/>
      <c r="H995" s="27"/>
      <c r="I995" s="46"/>
      <c r="J995" s="46"/>
      <c r="K995" s="46"/>
      <c r="L995" s="26"/>
      <c r="M995" s="27"/>
      <c r="N995" s="27"/>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c r="BX995" s="4"/>
      <c r="BY995" s="4"/>
      <c r="BZ995" s="4"/>
      <c r="CA995" s="4"/>
      <c r="CB995" s="4"/>
      <c r="CC995" s="4"/>
      <c r="CD995" s="4"/>
    </row>
    <row r="996" spans="1:82" s="3" customFormat="1" x14ac:dyDescent="0.25">
      <c r="A996" s="40"/>
      <c r="B996" s="4"/>
      <c r="C996" s="27"/>
      <c r="D996" s="27"/>
      <c r="E996" s="27"/>
      <c r="F996" s="27"/>
      <c r="G996" s="27"/>
      <c r="H996" s="27"/>
      <c r="I996" s="46"/>
      <c r="J996" s="46"/>
      <c r="K996" s="46"/>
      <c r="L996" s="26"/>
      <c r="M996" s="27"/>
      <c r="N996" s="27"/>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c r="BX996" s="4"/>
      <c r="BY996" s="4"/>
      <c r="BZ996" s="4"/>
      <c r="CA996" s="4"/>
      <c r="CB996" s="4"/>
      <c r="CC996" s="4"/>
      <c r="CD996" s="4"/>
    </row>
    <row r="997" spans="1:82" s="3" customFormat="1" x14ac:dyDescent="0.25">
      <c r="A997" s="40"/>
      <c r="B997" s="4"/>
      <c r="C997" s="27"/>
      <c r="D997" s="27"/>
      <c r="E997" s="27"/>
      <c r="F997" s="27"/>
      <c r="G997" s="27"/>
      <c r="H997" s="27"/>
      <c r="I997" s="46"/>
      <c r="J997" s="46"/>
      <c r="K997" s="46"/>
      <c r="L997" s="26"/>
      <c r="M997" s="27"/>
      <c r="N997" s="27"/>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4"/>
      <c r="BP997" s="4"/>
      <c r="BQ997" s="4"/>
      <c r="BR997" s="4"/>
      <c r="BS997" s="4"/>
      <c r="BT997" s="4"/>
      <c r="BU997" s="4"/>
      <c r="BV997" s="4"/>
      <c r="BW997" s="4"/>
      <c r="BX997" s="4"/>
      <c r="BY997" s="4"/>
      <c r="BZ997" s="4"/>
      <c r="CA997" s="4"/>
      <c r="CB997" s="4"/>
      <c r="CC997" s="4"/>
      <c r="CD997" s="4"/>
    </row>
    <row r="998" spans="1:82" s="3" customFormat="1" x14ac:dyDescent="0.25">
      <c r="A998" s="40"/>
      <c r="B998" s="4"/>
      <c r="C998" s="27"/>
      <c r="D998" s="27"/>
      <c r="E998" s="27"/>
      <c r="F998" s="27"/>
      <c r="G998" s="27"/>
      <c r="H998" s="27"/>
      <c r="I998" s="46"/>
      <c r="J998" s="46"/>
      <c r="K998" s="46"/>
      <c r="L998" s="26"/>
      <c r="M998" s="27"/>
      <c r="N998" s="27"/>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c r="BX998" s="4"/>
      <c r="BY998" s="4"/>
      <c r="BZ998" s="4"/>
      <c r="CA998" s="4"/>
      <c r="CB998" s="4"/>
      <c r="CC998" s="4"/>
      <c r="CD998" s="4"/>
    </row>
    <row r="999" spans="1:82" s="3" customFormat="1" x14ac:dyDescent="0.25">
      <c r="A999" s="40"/>
      <c r="B999" s="4"/>
      <c r="C999" s="27"/>
      <c r="D999" s="27"/>
      <c r="E999" s="27"/>
      <c r="F999" s="27"/>
      <c r="G999" s="27"/>
      <c r="H999" s="27"/>
      <c r="I999" s="46"/>
      <c r="J999" s="46"/>
      <c r="K999" s="46"/>
      <c r="L999" s="26"/>
      <c r="M999" s="27"/>
      <c r="N999" s="27"/>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c r="BX999" s="4"/>
      <c r="BY999" s="4"/>
      <c r="BZ999" s="4"/>
      <c r="CA999" s="4"/>
      <c r="CB999" s="4"/>
      <c r="CC999" s="4"/>
      <c r="CD999" s="4"/>
    </row>
    <row r="1000" spans="1:82" s="3" customFormat="1" x14ac:dyDescent="0.25">
      <c r="A1000" s="40"/>
      <c r="B1000" s="4"/>
      <c r="C1000" s="27"/>
      <c r="D1000" s="27"/>
      <c r="E1000" s="27"/>
      <c r="F1000" s="27"/>
      <c r="G1000" s="27"/>
      <c r="H1000" s="27"/>
      <c r="I1000" s="46"/>
      <c r="J1000" s="46"/>
      <c r="K1000" s="46"/>
      <c r="L1000" s="26"/>
      <c r="M1000" s="27"/>
      <c r="N1000" s="27"/>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c r="BX1000" s="4"/>
      <c r="BY1000" s="4"/>
      <c r="BZ1000" s="4"/>
      <c r="CA1000" s="4"/>
      <c r="CB1000" s="4"/>
      <c r="CC1000" s="4"/>
      <c r="CD1000" s="4"/>
    </row>
    <row r="1001" spans="1:82" s="3" customFormat="1" x14ac:dyDescent="0.25">
      <c r="A1001" s="40"/>
      <c r="B1001" s="4"/>
      <c r="C1001" s="27"/>
      <c r="D1001" s="27"/>
      <c r="E1001" s="27"/>
      <c r="F1001" s="27"/>
      <c r="G1001" s="27"/>
      <c r="H1001" s="27"/>
      <c r="I1001" s="46"/>
      <c r="J1001" s="46"/>
      <c r="K1001" s="46"/>
      <c r="L1001" s="26"/>
      <c r="M1001" s="27"/>
      <c r="N1001" s="27"/>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c r="BF1001" s="4"/>
      <c r="BG1001" s="4"/>
      <c r="BH1001" s="4"/>
      <c r="BI1001" s="4"/>
      <c r="BJ1001" s="4"/>
      <c r="BK1001" s="4"/>
      <c r="BL1001" s="4"/>
      <c r="BM1001" s="4"/>
      <c r="BN1001" s="4"/>
      <c r="BO1001" s="4"/>
      <c r="BP1001" s="4"/>
      <c r="BQ1001" s="4"/>
      <c r="BR1001" s="4"/>
      <c r="BS1001" s="4"/>
      <c r="BT1001" s="4"/>
      <c r="BU1001" s="4"/>
      <c r="BV1001" s="4"/>
      <c r="BW1001" s="4"/>
      <c r="BX1001" s="4"/>
      <c r="BY1001" s="4"/>
      <c r="BZ1001" s="4"/>
      <c r="CA1001" s="4"/>
      <c r="CB1001" s="4"/>
      <c r="CC1001" s="4"/>
      <c r="CD1001" s="4"/>
    </row>
    <row r="1002" spans="1:82" s="3" customFormat="1" x14ac:dyDescent="0.25">
      <c r="A1002" s="40"/>
      <c r="B1002" s="4"/>
      <c r="C1002" s="27"/>
      <c r="D1002" s="27"/>
      <c r="E1002" s="27"/>
      <c r="F1002" s="27"/>
      <c r="G1002" s="27"/>
      <c r="H1002" s="27"/>
      <c r="I1002" s="46"/>
      <c r="J1002" s="46"/>
      <c r="K1002" s="46"/>
      <c r="L1002" s="26"/>
      <c r="M1002" s="27"/>
      <c r="N1002" s="27"/>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s="4"/>
      <c r="BD1002" s="4"/>
      <c r="BE1002" s="4"/>
      <c r="BF1002" s="4"/>
      <c r="BG1002" s="4"/>
      <c r="BH1002" s="4"/>
      <c r="BI1002" s="4"/>
      <c r="BJ1002" s="4"/>
      <c r="BK1002" s="4"/>
      <c r="BL1002" s="4"/>
      <c r="BM1002" s="4"/>
      <c r="BN1002" s="4"/>
      <c r="BO1002" s="4"/>
      <c r="BP1002" s="4"/>
      <c r="BQ1002" s="4"/>
      <c r="BR1002" s="4"/>
      <c r="BS1002" s="4"/>
      <c r="BT1002" s="4"/>
      <c r="BU1002" s="4"/>
      <c r="BV1002" s="4"/>
      <c r="BW1002" s="4"/>
      <c r="BX1002" s="4"/>
      <c r="BY1002" s="4"/>
      <c r="BZ1002" s="4"/>
      <c r="CA1002" s="4"/>
      <c r="CB1002" s="4"/>
      <c r="CC1002" s="4"/>
      <c r="CD1002" s="4"/>
    </row>
    <row r="1003" spans="1:82" s="3" customFormat="1" x14ac:dyDescent="0.25">
      <c r="A1003" s="40"/>
      <c r="B1003" s="4"/>
      <c r="C1003" s="27"/>
      <c r="D1003" s="27"/>
      <c r="E1003" s="27"/>
      <c r="F1003" s="27"/>
      <c r="G1003" s="27"/>
      <c r="H1003" s="27"/>
      <c r="I1003" s="46"/>
      <c r="J1003" s="46"/>
      <c r="K1003" s="46"/>
      <c r="L1003" s="26"/>
      <c r="M1003" s="27"/>
      <c r="N1003" s="27"/>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4"/>
      <c r="BB1003" s="4"/>
      <c r="BC1003" s="4"/>
      <c r="BD1003" s="4"/>
      <c r="BE1003" s="4"/>
      <c r="BF1003" s="4"/>
      <c r="BG1003" s="4"/>
      <c r="BH1003" s="4"/>
      <c r="BI1003" s="4"/>
      <c r="BJ1003" s="4"/>
      <c r="BK1003" s="4"/>
      <c r="BL1003" s="4"/>
      <c r="BM1003" s="4"/>
      <c r="BN1003" s="4"/>
      <c r="BO1003" s="4"/>
      <c r="BP1003" s="4"/>
      <c r="BQ1003" s="4"/>
      <c r="BR1003" s="4"/>
      <c r="BS1003" s="4"/>
      <c r="BT1003" s="4"/>
      <c r="BU1003" s="4"/>
      <c r="BV1003" s="4"/>
      <c r="BW1003" s="4"/>
      <c r="BX1003" s="4"/>
      <c r="BY1003" s="4"/>
      <c r="BZ1003" s="4"/>
      <c r="CA1003" s="4"/>
      <c r="CB1003" s="4"/>
      <c r="CC1003" s="4"/>
      <c r="CD1003" s="4"/>
    </row>
    <row r="1004" spans="1:82" s="3" customFormat="1" x14ac:dyDescent="0.25">
      <c r="A1004" s="40"/>
      <c r="B1004" s="4"/>
      <c r="C1004" s="27"/>
      <c r="D1004" s="27"/>
      <c r="E1004" s="27"/>
      <c r="F1004" s="27"/>
      <c r="G1004" s="27"/>
      <c r="H1004" s="27"/>
      <c r="I1004" s="46"/>
      <c r="J1004" s="46"/>
      <c r="K1004" s="46"/>
      <c r="L1004" s="26"/>
      <c r="M1004" s="27"/>
      <c r="N1004" s="27"/>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4"/>
      <c r="BB1004" s="4"/>
      <c r="BC1004" s="4"/>
      <c r="BD1004" s="4"/>
      <c r="BE1004" s="4"/>
      <c r="BF1004" s="4"/>
      <c r="BG1004" s="4"/>
      <c r="BH1004" s="4"/>
      <c r="BI1004" s="4"/>
      <c r="BJ1004" s="4"/>
      <c r="BK1004" s="4"/>
      <c r="BL1004" s="4"/>
      <c r="BM1004" s="4"/>
      <c r="BN1004" s="4"/>
      <c r="BO1004" s="4"/>
      <c r="BP1004" s="4"/>
      <c r="BQ1004" s="4"/>
      <c r="BR1004" s="4"/>
      <c r="BS1004" s="4"/>
      <c r="BT1004" s="4"/>
      <c r="BU1004" s="4"/>
      <c r="BV1004" s="4"/>
      <c r="BW1004" s="4"/>
      <c r="BX1004" s="4"/>
      <c r="BY1004" s="4"/>
      <c r="BZ1004" s="4"/>
      <c r="CA1004" s="4"/>
      <c r="CB1004" s="4"/>
      <c r="CC1004" s="4"/>
      <c r="CD1004" s="4"/>
    </row>
    <row r="1005" spans="1:82" s="3" customFormat="1" x14ac:dyDescent="0.25">
      <c r="A1005" s="40"/>
      <c r="B1005" s="4"/>
      <c r="C1005" s="27"/>
      <c r="D1005" s="27"/>
      <c r="E1005" s="27"/>
      <c r="F1005" s="27"/>
      <c r="G1005" s="27"/>
      <c r="H1005" s="27"/>
      <c r="I1005" s="46"/>
      <c r="J1005" s="46"/>
      <c r="K1005" s="46"/>
      <c r="L1005" s="26"/>
      <c r="M1005" s="27"/>
      <c r="N1005" s="27"/>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4"/>
      <c r="BB1005" s="4"/>
      <c r="BC1005" s="4"/>
      <c r="BD1005" s="4"/>
      <c r="BE1005" s="4"/>
      <c r="BF1005" s="4"/>
      <c r="BG1005" s="4"/>
      <c r="BH1005" s="4"/>
      <c r="BI1005" s="4"/>
      <c r="BJ1005" s="4"/>
      <c r="BK1005" s="4"/>
      <c r="BL1005" s="4"/>
      <c r="BM1005" s="4"/>
      <c r="BN1005" s="4"/>
      <c r="BO1005" s="4"/>
      <c r="BP1005" s="4"/>
      <c r="BQ1005" s="4"/>
      <c r="BR1005" s="4"/>
      <c r="BS1005" s="4"/>
      <c r="BT1005" s="4"/>
      <c r="BU1005" s="4"/>
      <c r="BV1005" s="4"/>
      <c r="BW1005" s="4"/>
      <c r="BX1005" s="4"/>
      <c r="BY1005" s="4"/>
      <c r="BZ1005" s="4"/>
      <c r="CA1005" s="4"/>
      <c r="CB1005" s="4"/>
      <c r="CC1005" s="4"/>
      <c r="CD1005" s="4"/>
    </row>
    <row r="1006" spans="1:82" s="3" customFormat="1" x14ac:dyDescent="0.25">
      <c r="A1006" s="40"/>
      <c r="B1006" s="4"/>
      <c r="C1006" s="27"/>
      <c r="D1006" s="27"/>
      <c r="E1006" s="27"/>
      <c r="F1006" s="27"/>
      <c r="G1006" s="27"/>
      <c r="H1006" s="27"/>
      <c r="I1006" s="46"/>
      <c r="J1006" s="46"/>
      <c r="K1006" s="46"/>
      <c r="L1006" s="26"/>
      <c r="M1006" s="27"/>
      <c r="N1006" s="27"/>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s="4"/>
      <c r="BD1006" s="4"/>
      <c r="BE1006" s="4"/>
      <c r="BF1006" s="4"/>
      <c r="BG1006" s="4"/>
      <c r="BH1006" s="4"/>
      <c r="BI1006" s="4"/>
      <c r="BJ1006" s="4"/>
      <c r="BK1006" s="4"/>
      <c r="BL1006" s="4"/>
      <c r="BM1006" s="4"/>
      <c r="BN1006" s="4"/>
      <c r="BO1006" s="4"/>
      <c r="BP1006" s="4"/>
      <c r="BQ1006" s="4"/>
      <c r="BR1006" s="4"/>
      <c r="BS1006" s="4"/>
      <c r="BT1006" s="4"/>
      <c r="BU1006" s="4"/>
      <c r="BV1006" s="4"/>
      <c r="BW1006" s="4"/>
      <c r="BX1006" s="4"/>
      <c r="BY1006" s="4"/>
      <c r="BZ1006" s="4"/>
      <c r="CA1006" s="4"/>
      <c r="CB1006" s="4"/>
      <c r="CC1006" s="4"/>
      <c r="CD1006" s="4"/>
    </row>
    <row r="1007" spans="1:82" s="3" customFormat="1" x14ac:dyDescent="0.25">
      <c r="A1007" s="40"/>
      <c r="B1007" s="4"/>
      <c r="C1007" s="27"/>
      <c r="D1007" s="27"/>
      <c r="E1007" s="27"/>
      <c r="F1007" s="27"/>
      <c r="G1007" s="27"/>
      <c r="H1007" s="27"/>
      <c r="I1007" s="46"/>
      <c r="J1007" s="46"/>
      <c r="K1007" s="46"/>
      <c r="L1007" s="26"/>
      <c r="M1007" s="27"/>
      <c r="N1007" s="27"/>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c r="BF1007" s="4"/>
      <c r="BG1007" s="4"/>
      <c r="BH1007" s="4"/>
      <c r="BI1007" s="4"/>
      <c r="BJ1007" s="4"/>
      <c r="BK1007" s="4"/>
      <c r="BL1007" s="4"/>
      <c r="BM1007" s="4"/>
      <c r="BN1007" s="4"/>
      <c r="BO1007" s="4"/>
      <c r="BP1007" s="4"/>
      <c r="BQ1007" s="4"/>
      <c r="BR1007" s="4"/>
      <c r="BS1007" s="4"/>
      <c r="BT1007" s="4"/>
      <c r="BU1007" s="4"/>
      <c r="BV1007" s="4"/>
      <c r="BW1007" s="4"/>
      <c r="BX1007" s="4"/>
      <c r="BY1007" s="4"/>
      <c r="BZ1007" s="4"/>
      <c r="CA1007" s="4"/>
      <c r="CB1007" s="4"/>
      <c r="CC1007" s="4"/>
      <c r="CD1007" s="4"/>
    </row>
    <row r="1008" spans="1:82" s="3" customFormat="1" x14ac:dyDescent="0.25">
      <c r="A1008" s="40"/>
      <c r="B1008" s="4"/>
      <c r="C1008" s="27"/>
      <c r="D1008" s="27"/>
      <c r="E1008" s="27"/>
      <c r="F1008" s="27"/>
      <c r="G1008" s="27"/>
      <c r="H1008" s="27"/>
      <c r="I1008" s="46"/>
      <c r="J1008" s="46"/>
      <c r="K1008" s="46"/>
      <c r="L1008" s="26"/>
      <c r="M1008" s="27"/>
      <c r="N1008" s="27"/>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c r="BF1008" s="4"/>
      <c r="BG1008" s="4"/>
      <c r="BH1008" s="4"/>
      <c r="BI1008" s="4"/>
      <c r="BJ1008" s="4"/>
      <c r="BK1008" s="4"/>
      <c r="BL1008" s="4"/>
      <c r="BM1008" s="4"/>
      <c r="BN1008" s="4"/>
      <c r="BO1008" s="4"/>
      <c r="BP1008" s="4"/>
      <c r="BQ1008" s="4"/>
      <c r="BR1008" s="4"/>
      <c r="BS1008" s="4"/>
      <c r="BT1008" s="4"/>
      <c r="BU1008" s="4"/>
      <c r="BV1008" s="4"/>
      <c r="BW1008" s="4"/>
      <c r="BX1008" s="4"/>
      <c r="BY1008" s="4"/>
      <c r="BZ1008" s="4"/>
      <c r="CA1008" s="4"/>
      <c r="CB1008" s="4"/>
      <c r="CC1008" s="4"/>
      <c r="CD1008" s="4"/>
    </row>
    <row r="1009" spans="1:82" s="3" customFormat="1" x14ac:dyDescent="0.25">
      <c r="A1009" s="40"/>
      <c r="B1009" s="4"/>
      <c r="C1009" s="27"/>
      <c r="D1009" s="27"/>
      <c r="E1009" s="27"/>
      <c r="F1009" s="27"/>
      <c r="G1009" s="27"/>
      <c r="H1009" s="27"/>
      <c r="I1009" s="46"/>
      <c r="J1009" s="46"/>
      <c r="K1009" s="46"/>
      <c r="L1009" s="26"/>
      <c r="M1009" s="27"/>
      <c r="N1009" s="27"/>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4"/>
      <c r="BB1009" s="4"/>
      <c r="BC1009" s="4"/>
      <c r="BD1009" s="4"/>
      <c r="BE1009" s="4"/>
      <c r="BF1009" s="4"/>
      <c r="BG1009" s="4"/>
      <c r="BH1009" s="4"/>
      <c r="BI1009" s="4"/>
      <c r="BJ1009" s="4"/>
      <c r="BK1009" s="4"/>
      <c r="BL1009" s="4"/>
      <c r="BM1009" s="4"/>
      <c r="BN1009" s="4"/>
      <c r="BO1009" s="4"/>
      <c r="BP1009" s="4"/>
      <c r="BQ1009" s="4"/>
      <c r="BR1009" s="4"/>
      <c r="BS1009" s="4"/>
      <c r="BT1009" s="4"/>
      <c r="BU1009" s="4"/>
      <c r="BV1009" s="4"/>
      <c r="BW1009" s="4"/>
      <c r="BX1009" s="4"/>
      <c r="BY1009" s="4"/>
      <c r="BZ1009" s="4"/>
      <c r="CA1009" s="4"/>
      <c r="CB1009" s="4"/>
      <c r="CC1009" s="4"/>
      <c r="CD1009" s="4"/>
    </row>
    <row r="1010" spans="1:82" s="3" customFormat="1" x14ac:dyDescent="0.25">
      <c r="A1010" s="40"/>
      <c r="B1010" s="4"/>
      <c r="C1010" s="27"/>
      <c r="D1010" s="27"/>
      <c r="E1010" s="27"/>
      <c r="F1010" s="27"/>
      <c r="G1010" s="27"/>
      <c r="H1010" s="27"/>
      <c r="I1010" s="46"/>
      <c r="J1010" s="46"/>
      <c r="K1010" s="46"/>
      <c r="L1010" s="26"/>
      <c r="M1010" s="27"/>
      <c r="N1010" s="27"/>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s="4"/>
      <c r="BD1010" s="4"/>
      <c r="BE1010" s="4"/>
      <c r="BF1010" s="4"/>
      <c r="BG1010" s="4"/>
      <c r="BH1010" s="4"/>
      <c r="BI1010" s="4"/>
      <c r="BJ1010" s="4"/>
      <c r="BK1010" s="4"/>
      <c r="BL1010" s="4"/>
      <c r="BM1010" s="4"/>
      <c r="BN1010" s="4"/>
      <c r="BO1010" s="4"/>
      <c r="BP1010" s="4"/>
      <c r="BQ1010" s="4"/>
      <c r="BR1010" s="4"/>
      <c r="BS1010" s="4"/>
      <c r="BT1010" s="4"/>
      <c r="BU1010" s="4"/>
      <c r="BV1010" s="4"/>
      <c r="BW1010" s="4"/>
      <c r="BX1010" s="4"/>
      <c r="BY1010" s="4"/>
      <c r="BZ1010" s="4"/>
      <c r="CA1010" s="4"/>
      <c r="CB1010" s="4"/>
      <c r="CC1010" s="4"/>
      <c r="CD1010" s="4"/>
    </row>
    <row r="1011" spans="1:82" s="3" customFormat="1" x14ac:dyDescent="0.25">
      <c r="A1011" s="40"/>
      <c r="B1011" s="4"/>
      <c r="C1011" s="27"/>
      <c r="D1011" s="27"/>
      <c r="E1011" s="27"/>
      <c r="F1011" s="27"/>
      <c r="G1011" s="27"/>
      <c r="H1011" s="27"/>
      <c r="I1011" s="46"/>
      <c r="J1011" s="46"/>
      <c r="K1011" s="46"/>
      <c r="L1011" s="26"/>
      <c r="M1011" s="27"/>
      <c r="N1011" s="27"/>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s="4"/>
      <c r="BD1011" s="4"/>
      <c r="BE1011" s="4"/>
      <c r="BF1011" s="4"/>
      <c r="BG1011" s="4"/>
      <c r="BH1011" s="4"/>
      <c r="BI1011" s="4"/>
      <c r="BJ1011" s="4"/>
      <c r="BK1011" s="4"/>
      <c r="BL1011" s="4"/>
      <c r="BM1011" s="4"/>
      <c r="BN1011" s="4"/>
      <c r="BO1011" s="4"/>
      <c r="BP1011" s="4"/>
      <c r="BQ1011" s="4"/>
      <c r="BR1011" s="4"/>
      <c r="BS1011" s="4"/>
      <c r="BT1011" s="4"/>
      <c r="BU1011" s="4"/>
      <c r="BV1011" s="4"/>
      <c r="BW1011" s="4"/>
      <c r="BX1011" s="4"/>
      <c r="BY1011" s="4"/>
      <c r="BZ1011" s="4"/>
      <c r="CA1011" s="4"/>
      <c r="CB1011" s="4"/>
      <c r="CC1011" s="4"/>
      <c r="CD1011" s="4"/>
    </row>
    <row r="1012" spans="1:82" s="3" customFormat="1" x14ac:dyDescent="0.25">
      <c r="A1012" s="40"/>
      <c r="B1012" s="4"/>
      <c r="C1012" s="27"/>
      <c r="D1012" s="27"/>
      <c r="E1012" s="27"/>
      <c r="F1012" s="27"/>
      <c r="G1012" s="27"/>
      <c r="H1012" s="27"/>
      <c r="I1012" s="46"/>
      <c r="J1012" s="46"/>
      <c r="K1012" s="46"/>
      <c r="L1012" s="26"/>
      <c r="M1012" s="27"/>
      <c r="N1012" s="27"/>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c r="AX1012" s="4"/>
      <c r="AY1012" s="4"/>
      <c r="AZ1012" s="4"/>
      <c r="BA1012" s="4"/>
      <c r="BB1012" s="4"/>
      <c r="BC1012" s="4"/>
      <c r="BD1012" s="4"/>
      <c r="BE1012" s="4"/>
      <c r="BF1012" s="4"/>
      <c r="BG1012" s="4"/>
      <c r="BH1012" s="4"/>
      <c r="BI1012" s="4"/>
      <c r="BJ1012" s="4"/>
      <c r="BK1012" s="4"/>
      <c r="BL1012" s="4"/>
      <c r="BM1012" s="4"/>
      <c r="BN1012" s="4"/>
      <c r="BO1012" s="4"/>
      <c r="BP1012" s="4"/>
      <c r="BQ1012" s="4"/>
      <c r="BR1012" s="4"/>
      <c r="BS1012" s="4"/>
      <c r="BT1012" s="4"/>
      <c r="BU1012" s="4"/>
      <c r="BV1012" s="4"/>
      <c r="BW1012" s="4"/>
      <c r="BX1012" s="4"/>
      <c r="BY1012" s="4"/>
      <c r="BZ1012" s="4"/>
      <c r="CA1012" s="4"/>
      <c r="CB1012" s="4"/>
      <c r="CC1012" s="4"/>
      <c r="CD1012" s="4"/>
    </row>
    <row r="1013" spans="1:82" s="3" customFormat="1" x14ac:dyDescent="0.25">
      <c r="A1013" s="40"/>
      <c r="B1013" s="4"/>
      <c r="C1013" s="27"/>
      <c r="D1013" s="27"/>
      <c r="E1013" s="27"/>
      <c r="F1013" s="27"/>
      <c r="G1013" s="27"/>
      <c r="H1013" s="27"/>
      <c r="I1013" s="46"/>
      <c r="J1013" s="46"/>
      <c r="K1013" s="46"/>
      <c r="L1013" s="26"/>
      <c r="M1013" s="27"/>
      <c r="N1013" s="27"/>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s="4"/>
      <c r="BD1013" s="4"/>
      <c r="BE1013" s="4"/>
      <c r="BF1013" s="4"/>
      <c r="BG1013" s="4"/>
      <c r="BH1013" s="4"/>
      <c r="BI1013" s="4"/>
      <c r="BJ1013" s="4"/>
      <c r="BK1013" s="4"/>
      <c r="BL1013" s="4"/>
      <c r="BM1013" s="4"/>
      <c r="BN1013" s="4"/>
      <c r="BO1013" s="4"/>
      <c r="BP1013" s="4"/>
      <c r="BQ1013" s="4"/>
      <c r="BR1013" s="4"/>
      <c r="BS1013" s="4"/>
      <c r="BT1013" s="4"/>
      <c r="BU1013" s="4"/>
      <c r="BV1013" s="4"/>
      <c r="BW1013" s="4"/>
      <c r="BX1013" s="4"/>
      <c r="BY1013" s="4"/>
      <c r="BZ1013" s="4"/>
      <c r="CA1013" s="4"/>
      <c r="CB1013" s="4"/>
      <c r="CC1013" s="4"/>
      <c r="CD1013" s="4"/>
    </row>
    <row r="1014" spans="1:82" s="3" customFormat="1" x14ac:dyDescent="0.25">
      <c r="A1014" s="40"/>
      <c r="B1014" s="4"/>
      <c r="C1014" s="27"/>
      <c r="D1014" s="27"/>
      <c r="E1014" s="27"/>
      <c r="F1014" s="27"/>
      <c r="G1014" s="27"/>
      <c r="H1014" s="27"/>
      <c r="I1014" s="46"/>
      <c r="J1014" s="46"/>
      <c r="K1014" s="46"/>
      <c r="L1014" s="26"/>
      <c r="M1014" s="27"/>
      <c r="N1014" s="27"/>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s="4"/>
      <c r="BD1014" s="4"/>
      <c r="BE1014" s="4"/>
      <c r="BF1014" s="4"/>
      <c r="BG1014" s="4"/>
      <c r="BH1014" s="4"/>
      <c r="BI1014" s="4"/>
      <c r="BJ1014" s="4"/>
      <c r="BK1014" s="4"/>
      <c r="BL1014" s="4"/>
      <c r="BM1014" s="4"/>
      <c r="BN1014" s="4"/>
      <c r="BO1014" s="4"/>
      <c r="BP1014" s="4"/>
      <c r="BQ1014" s="4"/>
      <c r="BR1014" s="4"/>
      <c r="BS1014" s="4"/>
      <c r="BT1014" s="4"/>
      <c r="BU1014" s="4"/>
      <c r="BV1014" s="4"/>
      <c r="BW1014" s="4"/>
      <c r="BX1014" s="4"/>
      <c r="BY1014" s="4"/>
      <c r="BZ1014" s="4"/>
      <c r="CA1014" s="4"/>
      <c r="CB1014" s="4"/>
      <c r="CC1014" s="4"/>
      <c r="CD1014" s="4"/>
    </row>
    <row r="1015" spans="1:82" s="3" customFormat="1" x14ac:dyDescent="0.25">
      <c r="A1015" s="40"/>
      <c r="B1015" s="4"/>
      <c r="C1015" s="27"/>
      <c r="D1015" s="27"/>
      <c r="E1015" s="27"/>
      <c r="F1015" s="27"/>
      <c r="G1015" s="27"/>
      <c r="H1015" s="27"/>
      <c r="I1015" s="46"/>
      <c r="J1015" s="46"/>
      <c r="K1015" s="46"/>
      <c r="L1015" s="26"/>
      <c r="M1015" s="27"/>
      <c r="N1015" s="27"/>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s="4"/>
      <c r="BD1015" s="4"/>
      <c r="BE1015" s="4"/>
      <c r="BF1015" s="4"/>
      <c r="BG1015" s="4"/>
      <c r="BH1015" s="4"/>
      <c r="BI1015" s="4"/>
      <c r="BJ1015" s="4"/>
      <c r="BK1015" s="4"/>
      <c r="BL1015" s="4"/>
      <c r="BM1015" s="4"/>
      <c r="BN1015" s="4"/>
      <c r="BO1015" s="4"/>
      <c r="BP1015" s="4"/>
      <c r="BQ1015" s="4"/>
      <c r="BR1015" s="4"/>
      <c r="BS1015" s="4"/>
      <c r="BT1015" s="4"/>
      <c r="BU1015" s="4"/>
      <c r="BV1015" s="4"/>
      <c r="BW1015" s="4"/>
      <c r="BX1015" s="4"/>
      <c r="BY1015" s="4"/>
      <c r="BZ1015" s="4"/>
      <c r="CA1015" s="4"/>
      <c r="CB1015" s="4"/>
      <c r="CC1015" s="4"/>
      <c r="CD1015" s="4"/>
    </row>
    <row r="1016" spans="1:82" s="3" customFormat="1" x14ac:dyDescent="0.25">
      <c r="A1016" s="40"/>
      <c r="B1016" s="4"/>
      <c r="C1016" s="27"/>
      <c r="D1016" s="27"/>
      <c r="E1016" s="27"/>
      <c r="F1016" s="27"/>
      <c r="G1016" s="27"/>
      <c r="H1016" s="27"/>
      <c r="I1016" s="46"/>
      <c r="J1016" s="46"/>
      <c r="K1016" s="46"/>
      <c r="L1016" s="26"/>
      <c r="M1016" s="27"/>
      <c r="N1016" s="27"/>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s="4"/>
      <c r="BD1016" s="4"/>
      <c r="BE1016" s="4"/>
      <c r="BF1016" s="4"/>
      <c r="BG1016" s="4"/>
      <c r="BH1016" s="4"/>
      <c r="BI1016" s="4"/>
      <c r="BJ1016" s="4"/>
      <c r="BK1016" s="4"/>
      <c r="BL1016" s="4"/>
      <c r="BM1016" s="4"/>
      <c r="BN1016" s="4"/>
      <c r="BO1016" s="4"/>
      <c r="BP1016" s="4"/>
      <c r="BQ1016" s="4"/>
      <c r="BR1016" s="4"/>
      <c r="BS1016" s="4"/>
      <c r="BT1016" s="4"/>
      <c r="BU1016" s="4"/>
      <c r="BV1016" s="4"/>
      <c r="BW1016" s="4"/>
      <c r="BX1016" s="4"/>
      <c r="BY1016" s="4"/>
      <c r="BZ1016" s="4"/>
      <c r="CA1016" s="4"/>
      <c r="CB1016" s="4"/>
      <c r="CC1016" s="4"/>
      <c r="CD1016" s="4"/>
    </row>
    <row r="1017" spans="1:82" s="3" customFormat="1" x14ac:dyDescent="0.25">
      <c r="A1017" s="40"/>
      <c r="B1017" s="4"/>
      <c r="C1017" s="27"/>
      <c r="D1017" s="27"/>
      <c r="E1017" s="27"/>
      <c r="F1017" s="27"/>
      <c r="G1017" s="27"/>
      <c r="H1017" s="27"/>
      <c r="I1017" s="46"/>
      <c r="J1017" s="46"/>
      <c r="K1017" s="46"/>
      <c r="L1017" s="26"/>
      <c r="M1017" s="27"/>
      <c r="N1017" s="27"/>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s="4"/>
      <c r="BD1017" s="4"/>
      <c r="BE1017" s="4"/>
      <c r="BF1017" s="4"/>
      <c r="BG1017" s="4"/>
      <c r="BH1017" s="4"/>
      <c r="BI1017" s="4"/>
      <c r="BJ1017" s="4"/>
      <c r="BK1017" s="4"/>
      <c r="BL1017" s="4"/>
      <c r="BM1017" s="4"/>
      <c r="BN1017" s="4"/>
      <c r="BO1017" s="4"/>
      <c r="BP1017" s="4"/>
      <c r="BQ1017" s="4"/>
      <c r="BR1017" s="4"/>
      <c r="BS1017" s="4"/>
      <c r="BT1017" s="4"/>
      <c r="BU1017" s="4"/>
      <c r="BV1017" s="4"/>
      <c r="BW1017" s="4"/>
      <c r="BX1017" s="4"/>
      <c r="BY1017" s="4"/>
      <c r="BZ1017" s="4"/>
      <c r="CA1017" s="4"/>
      <c r="CB1017" s="4"/>
      <c r="CC1017" s="4"/>
      <c r="CD1017" s="4"/>
    </row>
    <row r="1018" spans="1:82" s="3" customFormat="1" x14ac:dyDescent="0.25">
      <c r="A1018" s="40"/>
      <c r="B1018" s="4"/>
      <c r="C1018" s="27"/>
      <c r="D1018" s="27"/>
      <c r="E1018" s="27"/>
      <c r="F1018" s="27"/>
      <c r="G1018" s="27"/>
      <c r="H1018" s="27"/>
      <c r="I1018" s="46"/>
      <c r="J1018" s="46"/>
      <c r="K1018" s="46"/>
      <c r="L1018" s="26"/>
      <c r="M1018" s="27"/>
      <c r="N1018" s="27"/>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s="4"/>
      <c r="BD1018" s="4"/>
      <c r="BE1018" s="4"/>
      <c r="BF1018" s="4"/>
      <c r="BG1018" s="4"/>
      <c r="BH1018" s="4"/>
      <c r="BI1018" s="4"/>
      <c r="BJ1018" s="4"/>
      <c r="BK1018" s="4"/>
      <c r="BL1018" s="4"/>
      <c r="BM1018" s="4"/>
      <c r="BN1018" s="4"/>
      <c r="BO1018" s="4"/>
      <c r="BP1018" s="4"/>
      <c r="BQ1018" s="4"/>
      <c r="BR1018" s="4"/>
      <c r="BS1018" s="4"/>
      <c r="BT1018" s="4"/>
      <c r="BU1018" s="4"/>
      <c r="BV1018" s="4"/>
      <c r="BW1018" s="4"/>
      <c r="BX1018" s="4"/>
      <c r="BY1018" s="4"/>
      <c r="BZ1018" s="4"/>
      <c r="CA1018" s="4"/>
      <c r="CB1018" s="4"/>
      <c r="CC1018" s="4"/>
      <c r="CD1018" s="4"/>
    </row>
    <row r="1019" spans="1:82" s="3" customFormat="1" x14ac:dyDescent="0.25">
      <c r="A1019" s="40"/>
      <c r="B1019" s="4"/>
      <c r="C1019" s="27"/>
      <c r="D1019" s="27"/>
      <c r="E1019" s="27"/>
      <c r="F1019" s="27"/>
      <c r="G1019" s="27"/>
      <c r="H1019" s="27"/>
      <c r="I1019" s="46"/>
      <c r="J1019" s="46"/>
      <c r="K1019" s="46"/>
      <c r="L1019" s="26"/>
      <c r="M1019" s="27"/>
      <c r="N1019" s="27"/>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c r="AZ1019" s="4"/>
      <c r="BA1019" s="4"/>
      <c r="BB1019" s="4"/>
      <c r="BC1019" s="4"/>
      <c r="BD1019" s="4"/>
      <c r="BE1019" s="4"/>
      <c r="BF1019" s="4"/>
      <c r="BG1019" s="4"/>
      <c r="BH1019" s="4"/>
      <c r="BI1019" s="4"/>
      <c r="BJ1019" s="4"/>
      <c r="BK1019" s="4"/>
      <c r="BL1019" s="4"/>
      <c r="BM1019" s="4"/>
      <c r="BN1019" s="4"/>
      <c r="BO1019" s="4"/>
      <c r="BP1019" s="4"/>
      <c r="BQ1019" s="4"/>
      <c r="BR1019" s="4"/>
      <c r="BS1019" s="4"/>
      <c r="BT1019" s="4"/>
      <c r="BU1019" s="4"/>
      <c r="BV1019" s="4"/>
      <c r="BW1019" s="4"/>
      <c r="BX1019" s="4"/>
      <c r="BY1019" s="4"/>
      <c r="BZ1019" s="4"/>
      <c r="CA1019" s="4"/>
      <c r="CB1019" s="4"/>
      <c r="CC1019" s="4"/>
      <c r="CD1019" s="4"/>
    </row>
    <row r="1020" spans="1:82" s="3" customFormat="1" x14ac:dyDescent="0.25">
      <c r="A1020" s="40"/>
      <c r="B1020" s="4"/>
      <c r="C1020" s="27"/>
      <c r="D1020" s="27"/>
      <c r="E1020" s="27"/>
      <c r="F1020" s="27"/>
      <c r="G1020" s="27"/>
      <c r="H1020" s="27"/>
      <c r="I1020" s="46"/>
      <c r="J1020" s="46"/>
      <c r="K1020" s="46"/>
      <c r="L1020" s="26"/>
      <c r="M1020" s="27"/>
      <c r="N1020" s="27"/>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c r="AZ1020" s="4"/>
      <c r="BA1020" s="4"/>
      <c r="BB1020" s="4"/>
      <c r="BC1020" s="4"/>
      <c r="BD1020" s="4"/>
      <c r="BE1020" s="4"/>
      <c r="BF1020" s="4"/>
      <c r="BG1020" s="4"/>
      <c r="BH1020" s="4"/>
      <c r="BI1020" s="4"/>
      <c r="BJ1020" s="4"/>
      <c r="BK1020" s="4"/>
      <c r="BL1020" s="4"/>
      <c r="BM1020" s="4"/>
      <c r="BN1020" s="4"/>
      <c r="BO1020" s="4"/>
      <c r="BP1020" s="4"/>
      <c r="BQ1020" s="4"/>
      <c r="BR1020" s="4"/>
      <c r="BS1020" s="4"/>
      <c r="BT1020" s="4"/>
      <c r="BU1020" s="4"/>
      <c r="BV1020" s="4"/>
      <c r="BW1020" s="4"/>
      <c r="BX1020" s="4"/>
      <c r="BY1020" s="4"/>
      <c r="BZ1020" s="4"/>
      <c r="CA1020" s="4"/>
      <c r="CB1020" s="4"/>
      <c r="CC1020" s="4"/>
      <c r="CD1020" s="4"/>
    </row>
    <row r="1021" spans="1:82" s="3" customFormat="1" x14ac:dyDescent="0.25">
      <c r="A1021" s="40"/>
      <c r="B1021" s="4"/>
      <c r="C1021" s="27"/>
      <c r="D1021" s="27"/>
      <c r="E1021" s="27"/>
      <c r="F1021" s="27"/>
      <c r="G1021" s="27"/>
      <c r="H1021" s="27"/>
      <c r="I1021" s="46"/>
      <c r="J1021" s="46"/>
      <c r="K1021" s="46"/>
      <c r="L1021" s="26"/>
      <c r="M1021" s="27"/>
      <c r="N1021" s="27"/>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c r="AX1021" s="4"/>
      <c r="AY1021" s="4"/>
      <c r="AZ1021" s="4"/>
      <c r="BA1021" s="4"/>
      <c r="BB1021" s="4"/>
      <c r="BC1021" s="4"/>
      <c r="BD1021" s="4"/>
      <c r="BE1021" s="4"/>
      <c r="BF1021" s="4"/>
      <c r="BG1021" s="4"/>
      <c r="BH1021" s="4"/>
      <c r="BI1021" s="4"/>
      <c r="BJ1021" s="4"/>
      <c r="BK1021" s="4"/>
      <c r="BL1021" s="4"/>
      <c r="BM1021" s="4"/>
      <c r="BN1021" s="4"/>
      <c r="BO1021" s="4"/>
      <c r="BP1021" s="4"/>
      <c r="BQ1021" s="4"/>
      <c r="BR1021" s="4"/>
      <c r="BS1021" s="4"/>
      <c r="BT1021" s="4"/>
      <c r="BU1021" s="4"/>
      <c r="BV1021" s="4"/>
      <c r="BW1021" s="4"/>
      <c r="BX1021" s="4"/>
      <c r="BY1021" s="4"/>
      <c r="BZ1021" s="4"/>
      <c r="CA1021" s="4"/>
      <c r="CB1021" s="4"/>
      <c r="CC1021" s="4"/>
      <c r="CD1021" s="4"/>
    </row>
    <row r="1022" spans="1:82" x14ac:dyDescent="0.25">
      <c r="C1022" s="27"/>
      <c r="D1022" s="27"/>
      <c r="E1022" s="27"/>
      <c r="F1022" s="27"/>
      <c r="G1022" s="27"/>
      <c r="H1022" s="27"/>
      <c r="I1022" s="46"/>
      <c r="J1022" s="46"/>
      <c r="K1022" s="46"/>
    </row>
    <row r="1023" spans="1:82" x14ac:dyDescent="0.25">
      <c r="C1023" s="27"/>
      <c r="D1023" s="27"/>
      <c r="E1023" s="27"/>
      <c r="F1023" s="27"/>
      <c r="G1023" s="27"/>
      <c r="H1023" s="27"/>
      <c r="I1023" s="46"/>
      <c r="J1023" s="46"/>
      <c r="K1023" s="46"/>
    </row>
    <row r="1024" spans="1:82" x14ac:dyDescent="0.25">
      <c r="C1024" s="27"/>
      <c r="D1024" s="27"/>
      <c r="E1024" s="27"/>
      <c r="F1024" s="27"/>
      <c r="G1024" s="27"/>
      <c r="H1024" s="27"/>
      <c r="I1024" s="46"/>
      <c r="J1024" s="46"/>
      <c r="K1024" s="46"/>
    </row>
    <row r="1025" spans="3:11" x14ac:dyDescent="0.25">
      <c r="C1025" s="27"/>
      <c r="D1025" s="27"/>
      <c r="E1025" s="27"/>
      <c r="F1025" s="27"/>
      <c r="G1025" s="27"/>
      <c r="H1025" s="27"/>
      <c r="I1025" s="46"/>
      <c r="J1025" s="46"/>
      <c r="K1025" s="46"/>
    </row>
    <row r="1026" spans="3:11" x14ac:dyDescent="0.25">
      <c r="C1026" s="27"/>
      <c r="D1026" s="27"/>
      <c r="E1026" s="27"/>
      <c r="F1026" s="27"/>
      <c r="G1026" s="27"/>
      <c r="H1026" s="27"/>
      <c r="I1026" s="46"/>
      <c r="J1026" s="46"/>
      <c r="K1026" s="46"/>
    </row>
    <row r="1027" spans="3:11" x14ac:dyDescent="0.25">
      <c r="C1027" s="27"/>
      <c r="D1027" s="27"/>
      <c r="E1027" s="27"/>
      <c r="F1027" s="27"/>
      <c r="G1027" s="27"/>
      <c r="H1027" s="27"/>
      <c r="I1027" s="46"/>
      <c r="J1027" s="46"/>
      <c r="K1027" s="46"/>
    </row>
    <row r="1028" spans="3:11" x14ac:dyDescent="0.25">
      <c r="C1028" s="27"/>
      <c r="D1028" s="27"/>
      <c r="E1028" s="27"/>
      <c r="F1028" s="27"/>
      <c r="G1028" s="27"/>
      <c r="H1028" s="27"/>
      <c r="I1028" s="46"/>
      <c r="J1028" s="46"/>
      <c r="K1028" s="46"/>
    </row>
    <row r="1029" spans="3:11" x14ac:dyDescent="0.25">
      <c r="C1029" s="27"/>
      <c r="D1029" s="27"/>
      <c r="E1029" s="27"/>
      <c r="F1029" s="27"/>
      <c r="G1029" s="27"/>
      <c r="H1029" s="27"/>
      <c r="I1029" s="46"/>
      <c r="J1029" s="46"/>
      <c r="K1029" s="46"/>
    </row>
    <row r="1030" spans="3:11" x14ac:dyDescent="0.25">
      <c r="C1030" s="27"/>
      <c r="D1030" s="27"/>
      <c r="E1030" s="27"/>
      <c r="F1030" s="27"/>
      <c r="G1030" s="27"/>
      <c r="H1030" s="27"/>
      <c r="I1030" s="46"/>
      <c r="J1030" s="46"/>
      <c r="K1030" s="46"/>
    </row>
    <row r="1031" spans="3:11" x14ac:dyDescent="0.25">
      <c r="C1031" s="27"/>
      <c r="D1031" s="27"/>
      <c r="E1031" s="27"/>
      <c r="F1031" s="27"/>
      <c r="G1031" s="27"/>
      <c r="H1031" s="27"/>
      <c r="I1031" s="46"/>
      <c r="J1031" s="46"/>
      <c r="K1031" s="46"/>
    </row>
    <row r="1032" spans="3:11" x14ac:dyDescent="0.25">
      <c r="C1032" s="27"/>
      <c r="D1032" s="27"/>
      <c r="E1032" s="27"/>
      <c r="F1032" s="27"/>
      <c r="G1032" s="27"/>
      <c r="H1032" s="27"/>
      <c r="I1032" s="46"/>
      <c r="J1032" s="46"/>
      <c r="K1032" s="46"/>
    </row>
    <row r="1033" spans="3:11" x14ac:dyDescent="0.25">
      <c r="C1033" s="27"/>
      <c r="D1033" s="27"/>
      <c r="E1033" s="27"/>
      <c r="F1033" s="27"/>
      <c r="G1033" s="27"/>
      <c r="H1033" s="27"/>
      <c r="I1033" s="46"/>
      <c r="J1033" s="46"/>
      <c r="K1033" s="46"/>
    </row>
    <row r="1034" spans="3:11" x14ac:dyDescent="0.25">
      <c r="C1034" s="27"/>
      <c r="D1034" s="27"/>
      <c r="E1034" s="27"/>
      <c r="F1034" s="27"/>
      <c r="G1034" s="27"/>
      <c r="H1034" s="27"/>
      <c r="I1034" s="46"/>
      <c r="J1034" s="46"/>
      <c r="K1034" s="46"/>
    </row>
    <row r="1035" spans="3:11" x14ac:dyDescent="0.25">
      <c r="C1035" s="27"/>
      <c r="D1035" s="27"/>
      <c r="E1035" s="27"/>
      <c r="F1035" s="27"/>
      <c r="G1035" s="27"/>
      <c r="H1035" s="27"/>
      <c r="I1035" s="46"/>
      <c r="J1035" s="46"/>
      <c r="K1035" s="46"/>
    </row>
    <row r="1036" spans="3:11" x14ac:dyDescent="0.25">
      <c r="C1036" s="27"/>
      <c r="D1036" s="27"/>
      <c r="E1036" s="27"/>
      <c r="F1036" s="27"/>
      <c r="G1036" s="27"/>
      <c r="H1036" s="27"/>
      <c r="I1036" s="46"/>
      <c r="J1036" s="46"/>
      <c r="K1036" s="46"/>
    </row>
    <row r="1037" spans="3:11" x14ac:dyDescent="0.25">
      <c r="C1037" s="27"/>
      <c r="D1037" s="27"/>
      <c r="E1037" s="27"/>
      <c r="F1037" s="27"/>
      <c r="G1037" s="27"/>
      <c r="H1037" s="27"/>
      <c r="I1037" s="46"/>
      <c r="J1037" s="46"/>
      <c r="K1037" s="46"/>
    </row>
    <row r="1038" spans="3:11" x14ac:dyDescent="0.25">
      <c r="C1038" s="27"/>
      <c r="D1038" s="27"/>
      <c r="E1038" s="27"/>
      <c r="F1038" s="27"/>
      <c r="G1038" s="27"/>
      <c r="H1038" s="27"/>
      <c r="I1038" s="46"/>
      <c r="J1038" s="46"/>
      <c r="K1038" s="46"/>
    </row>
    <row r="1039" spans="3:11" x14ac:dyDescent="0.25">
      <c r="C1039" s="27"/>
      <c r="D1039" s="27"/>
      <c r="E1039" s="27"/>
      <c r="F1039" s="27"/>
      <c r="G1039" s="27"/>
      <c r="H1039" s="27"/>
      <c r="I1039" s="46"/>
      <c r="J1039" s="46"/>
      <c r="K1039" s="46"/>
    </row>
    <row r="1040" spans="3:11" x14ac:dyDescent="0.25">
      <c r="C1040" s="27"/>
      <c r="D1040" s="27"/>
      <c r="E1040" s="27"/>
      <c r="F1040" s="27"/>
      <c r="G1040" s="27"/>
      <c r="H1040" s="27"/>
      <c r="I1040" s="46"/>
      <c r="J1040" s="46"/>
      <c r="K1040" s="46"/>
    </row>
    <row r="1041" spans="3:11" x14ac:dyDescent="0.25">
      <c r="C1041" s="27"/>
      <c r="D1041" s="27"/>
      <c r="E1041" s="27"/>
      <c r="F1041" s="27"/>
      <c r="G1041" s="27"/>
      <c r="H1041" s="27"/>
      <c r="I1041" s="46"/>
      <c r="J1041" s="46"/>
      <c r="K1041" s="46"/>
    </row>
  </sheetData>
  <mergeCells count="1118">
    <mergeCell ref="E304:E305"/>
    <mergeCell ref="F304:F305"/>
    <mergeCell ref="G326:G327"/>
    <mergeCell ref="H324:H325"/>
    <mergeCell ref="H336:H337"/>
    <mergeCell ref="E336:E337"/>
    <mergeCell ref="F336:F337"/>
    <mergeCell ref="E338:E339"/>
    <mergeCell ref="F338:F339"/>
    <mergeCell ref="B328:B329"/>
    <mergeCell ref="C328:C329"/>
    <mergeCell ref="E328:E329"/>
    <mergeCell ref="F328:F329"/>
    <mergeCell ref="F326:F327"/>
    <mergeCell ref="B326:B327"/>
    <mergeCell ref="C326:C327"/>
    <mergeCell ref="E326:E327"/>
    <mergeCell ref="G330:G331"/>
    <mergeCell ref="B330:B331"/>
    <mergeCell ref="C330:C331"/>
    <mergeCell ref="E330:E331"/>
    <mergeCell ref="F330:F331"/>
    <mergeCell ref="H330:H331"/>
    <mergeCell ref="B332:B333"/>
    <mergeCell ref="C332:C333"/>
    <mergeCell ref="E332:E333"/>
    <mergeCell ref="F332:F333"/>
    <mergeCell ref="G338:G339"/>
    <mergeCell ref="G332:G333"/>
    <mergeCell ref="H338:H339"/>
    <mergeCell ref="E334:E335"/>
    <mergeCell ref="B350:B351"/>
    <mergeCell ref="C350:C351"/>
    <mergeCell ref="G389:G390"/>
    <mergeCell ref="G401:G402"/>
    <mergeCell ref="E416:E417"/>
    <mergeCell ref="F416:F417"/>
    <mergeCell ref="B289:B290"/>
    <mergeCell ref="C243:C244"/>
    <mergeCell ref="C306:C307"/>
    <mergeCell ref="E306:E307"/>
    <mergeCell ref="E277:E278"/>
    <mergeCell ref="C289:C290"/>
    <mergeCell ref="E289:E290"/>
    <mergeCell ref="E279:E280"/>
    <mergeCell ref="G344:G345"/>
    <mergeCell ref="E285:E286"/>
    <mergeCell ref="C291:C292"/>
    <mergeCell ref="E346:E347"/>
    <mergeCell ref="F346:F347"/>
    <mergeCell ref="E348:E349"/>
    <mergeCell ref="G376:G377"/>
    <mergeCell ref="F405:F406"/>
    <mergeCell ref="F344:F345"/>
    <mergeCell ref="F281:F282"/>
    <mergeCell ref="E270:E273"/>
    <mergeCell ref="F263:F264"/>
    <mergeCell ref="B334:B335"/>
    <mergeCell ref="C334:C335"/>
    <mergeCell ref="F334:F335"/>
    <mergeCell ref="G336:G337"/>
    <mergeCell ref="B291:B292"/>
    <mergeCell ref="C296:C303"/>
    <mergeCell ref="F289:F290"/>
    <mergeCell ref="E287:E288"/>
    <mergeCell ref="C293:C294"/>
    <mergeCell ref="G296:G297"/>
    <mergeCell ref="G302:G303"/>
    <mergeCell ref="F194:F197"/>
    <mergeCell ref="H194:H197"/>
    <mergeCell ref="B186:B187"/>
    <mergeCell ref="C186:C187"/>
    <mergeCell ref="F171:F176"/>
    <mergeCell ref="B196:B197"/>
    <mergeCell ref="B255:B256"/>
    <mergeCell ref="C255:C256"/>
    <mergeCell ref="E171:E176"/>
    <mergeCell ref="B171:B176"/>
    <mergeCell ref="C171:C176"/>
    <mergeCell ref="B177:B178"/>
    <mergeCell ref="C177:C178"/>
    <mergeCell ref="B192:B193"/>
    <mergeCell ref="H232:H233"/>
    <mergeCell ref="H234:H235"/>
    <mergeCell ref="H202:H203"/>
    <mergeCell ref="G223:G224"/>
    <mergeCell ref="G225:G226"/>
    <mergeCell ref="C213:C214"/>
    <mergeCell ref="E238:E239"/>
    <mergeCell ref="B293:B294"/>
    <mergeCell ref="B287:B288"/>
    <mergeCell ref="B198:B199"/>
    <mergeCell ref="G279:G280"/>
    <mergeCell ref="C232:C235"/>
    <mergeCell ref="E255:E256"/>
    <mergeCell ref="F270:F273"/>
    <mergeCell ref="F257:F258"/>
    <mergeCell ref="G265:G266"/>
    <mergeCell ref="F255:F256"/>
    <mergeCell ref="B275:B276"/>
    <mergeCell ref="C275:C276"/>
    <mergeCell ref="E275:E276"/>
    <mergeCell ref="F245:F248"/>
    <mergeCell ref="C251:C252"/>
    <mergeCell ref="E251:E252"/>
    <mergeCell ref="F251:F252"/>
    <mergeCell ref="C236:C237"/>
    <mergeCell ref="F238:F239"/>
    <mergeCell ref="B62:B63"/>
    <mergeCell ref="C62:C63"/>
    <mergeCell ref="E236:E237"/>
    <mergeCell ref="C194:C195"/>
    <mergeCell ref="F163:F164"/>
    <mergeCell ref="C279:C280"/>
    <mergeCell ref="A269:K269"/>
    <mergeCell ref="G272:G273"/>
    <mergeCell ref="F277:F278"/>
    <mergeCell ref="G277:G278"/>
    <mergeCell ref="H277:H278"/>
    <mergeCell ref="G275:G276"/>
    <mergeCell ref="E88:E93"/>
    <mergeCell ref="F88:F93"/>
    <mergeCell ref="A257:A258"/>
    <mergeCell ref="A259:A260"/>
    <mergeCell ref="C265:C266"/>
    <mergeCell ref="E265:E266"/>
    <mergeCell ref="E245:E248"/>
    <mergeCell ref="E27:E28"/>
    <mergeCell ref="F27:F28"/>
    <mergeCell ref="G27:G28"/>
    <mergeCell ref="A59:K59"/>
    <mergeCell ref="A33:A34"/>
    <mergeCell ref="A35:A50"/>
    <mergeCell ref="A55:A56"/>
    <mergeCell ref="B27:B28"/>
    <mergeCell ref="C27:C28"/>
    <mergeCell ref="H41:H42"/>
    <mergeCell ref="G43:G44"/>
    <mergeCell ref="H43:H44"/>
    <mergeCell ref="G45:G46"/>
    <mergeCell ref="H45:H46"/>
    <mergeCell ref="H35:H36"/>
    <mergeCell ref="B60:B61"/>
    <mergeCell ref="A32:K32"/>
    <mergeCell ref="B35:B54"/>
    <mergeCell ref="B33:B34"/>
    <mergeCell ref="C33:C34"/>
    <mergeCell ref="C238:C239"/>
    <mergeCell ref="H238:H239"/>
    <mergeCell ref="E232:E235"/>
    <mergeCell ref="B232:B235"/>
    <mergeCell ref="C35:C54"/>
    <mergeCell ref="E35:E54"/>
    <mergeCell ref="F35:F54"/>
    <mergeCell ref="G51:G52"/>
    <mergeCell ref="G53:G54"/>
    <mergeCell ref="H51:H52"/>
    <mergeCell ref="E33:E34"/>
    <mergeCell ref="F33:F34"/>
    <mergeCell ref="G33:G34"/>
    <mergeCell ref="H33:H34"/>
    <mergeCell ref="E60:E61"/>
    <mergeCell ref="B55:B56"/>
    <mergeCell ref="C55:C56"/>
    <mergeCell ref="E55:E56"/>
    <mergeCell ref="H53:H54"/>
    <mergeCell ref="G60:G61"/>
    <mergeCell ref="G37:G38"/>
    <mergeCell ref="H37:H38"/>
    <mergeCell ref="G39:G40"/>
    <mergeCell ref="H39:H40"/>
    <mergeCell ref="G49:G50"/>
    <mergeCell ref="H49:H50"/>
    <mergeCell ref="F55:F56"/>
    <mergeCell ref="H441:H442"/>
    <mergeCell ref="F443:G444"/>
    <mergeCell ref="H443:H444"/>
    <mergeCell ref="F445:G446"/>
    <mergeCell ref="H445:H446"/>
    <mergeCell ref="F447:G448"/>
    <mergeCell ref="H447:H448"/>
    <mergeCell ref="F449:G450"/>
    <mergeCell ref="H449:H450"/>
    <mergeCell ref="G55:G56"/>
    <mergeCell ref="G41:G42"/>
    <mergeCell ref="C60:C61"/>
    <mergeCell ref="G35:G36"/>
    <mergeCell ref="G47:G48"/>
    <mergeCell ref="H47:H48"/>
    <mergeCell ref="H55:H56"/>
    <mergeCell ref="H60:H61"/>
    <mergeCell ref="G62:G63"/>
    <mergeCell ref="E62:E63"/>
    <mergeCell ref="F62:F63"/>
    <mergeCell ref="H62:H63"/>
    <mergeCell ref="G204:G205"/>
    <mergeCell ref="H227:H228"/>
    <mergeCell ref="G229:G230"/>
    <mergeCell ref="G234:G235"/>
    <mergeCell ref="F215:F216"/>
    <mergeCell ref="F213:F214"/>
    <mergeCell ref="G206:G207"/>
    <mergeCell ref="C102:C105"/>
    <mergeCell ref="E192:E193"/>
    <mergeCell ref="G196:G197"/>
    <mergeCell ref="E296:E303"/>
    <mergeCell ref="F455:G456"/>
    <mergeCell ref="H455:H456"/>
    <mergeCell ref="G439:G440"/>
    <mergeCell ref="G200:G201"/>
    <mergeCell ref="F202:F203"/>
    <mergeCell ref="G202:G203"/>
    <mergeCell ref="G217:G218"/>
    <mergeCell ref="G263:G264"/>
    <mergeCell ref="F265:F266"/>
    <mergeCell ref="G291:G292"/>
    <mergeCell ref="F279:F280"/>
    <mergeCell ref="G287:G288"/>
    <mergeCell ref="H257:H258"/>
    <mergeCell ref="G317:G318"/>
    <mergeCell ref="H287:H288"/>
    <mergeCell ref="H265:H266"/>
    <mergeCell ref="H267:H268"/>
    <mergeCell ref="H255:H256"/>
    <mergeCell ref="H427:H428"/>
    <mergeCell ref="F437:F438"/>
    <mergeCell ref="G437:G438"/>
    <mergeCell ref="H437:H438"/>
    <mergeCell ref="F441:G442"/>
    <mergeCell ref="F243:F244"/>
    <mergeCell ref="F229:F230"/>
    <mergeCell ref="F206:F207"/>
    <mergeCell ref="F451:G452"/>
    <mergeCell ref="H451:H452"/>
    <mergeCell ref="G435:G436"/>
    <mergeCell ref="H435:H436"/>
    <mergeCell ref="F453:G454"/>
    <mergeCell ref="H453:H454"/>
    <mergeCell ref="H11:H12"/>
    <mergeCell ref="G13:G14"/>
    <mergeCell ref="H13:H14"/>
    <mergeCell ref="G15:G16"/>
    <mergeCell ref="H15:H16"/>
    <mergeCell ref="G17:G18"/>
    <mergeCell ref="H17:H18"/>
    <mergeCell ref="G19:G20"/>
    <mergeCell ref="H19:H20"/>
    <mergeCell ref="G21:G22"/>
    <mergeCell ref="H21:H22"/>
    <mergeCell ref="G23:G24"/>
    <mergeCell ref="H23:H24"/>
    <mergeCell ref="G25:G26"/>
    <mergeCell ref="H25:H26"/>
    <mergeCell ref="G285:G286"/>
    <mergeCell ref="E215:E216"/>
    <mergeCell ref="G270:G271"/>
    <mergeCell ref="F261:F262"/>
    <mergeCell ref="G261:G262"/>
    <mergeCell ref="H221:H222"/>
    <mergeCell ref="H94:H95"/>
    <mergeCell ref="F60:F61"/>
    <mergeCell ref="F249:F250"/>
    <mergeCell ref="E186:E189"/>
    <mergeCell ref="F179:F180"/>
    <mergeCell ref="G179:G180"/>
    <mergeCell ref="G213:G214"/>
    <mergeCell ref="H206:H207"/>
    <mergeCell ref="H215:H216"/>
    <mergeCell ref="G215:G216"/>
    <mergeCell ref="F204:F205"/>
    <mergeCell ref="F439:F440"/>
    <mergeCell ref="F414:F415"/>
    <mergeCell ref="H354:H355"/>
    <mergeCell ref="H410:H411"/>
    <mergeCell ref="B380:B381"/>
    <mergeCell ref="C412:C413"/>
    <mergeCell ref="C354:C355"/>
    <mergeCell ref="E354:E355"/>
    <mergeCell ref="F354:F355"/>
    <mergeCell ref="A384:K384"/>
    <mergeCell ref="B385:B404"/>
    <mergeCell ref="A387:A388"/>
    <mergeCell ref="C405:C406"/>
    <mergeCell ref="G399:G400"/>
    <mergeCell ref="E376:E377"/>
    <mergeCell ref="G378:G379"/>
    <mergeCell ref="H378:H379"/>
    <mergeCell ref="C418:C419"/>
    <mergeCell ref="G408:G409"/>
    <mergeCell ref="G405:G406"/>
    <mergeCell ref="G387:G388"/>
    <mergeCell ref="H439:H440"/>
    <mergeCell ref="B433:B456"/>
    <mergeCell ref="C433:C456"/>
    <mergeCell ref="E433:E456"/>
    <mergeCell ref="F433:G434"/>
    <mergeCell ref="H433:H434"/>
    <mergeCell ref="F435:F436"/>
    <mergeCell ref="E405:E406"/>
    <mergeCell ref="H376:H377"/>
    <mergeCell ref="A375:K375"/>
    <mergeCell ref="B378:B379"/>
    <mergeCell ref="G334:G335"/>
    <mergeCell ref="C338:C339"/>
    <mergeCell ref="G306:G307"/>
    <mergeCell ref="F320:F321"/>
    <mergeCell ref="E350:E351"/>
    <mergeCell ref="C270:C273"/>
    <mergeCell ref="C285:C286"/>
    <mergeCell ref="H346:H347"/>
    <mergeCell ref="F350:F351"/>
    <mergeCell ref="G350:G351"/>
    <mergeCell ref="H340:H341"/>
    <mergeCell ref="C336:C337"/>
    <mergeCell ref="G342:G343"/>
    <mergeCell ref="H342:H343"/>
    <mergeCell ref="E177:E178"/>
    <mergeCell ref="F200:F201"/>
    <mergeCell ref="E213:E214"/>
    <mergeCell ref="H285:H286"/>
    <mergeCell ref="H309:H318"/>
    <mergeCell ref="E283:E284"/>
    <mergeCell ref="G255:G256"/>
    <mergeCell ref="F285:F286"/>
    <mergeCell ref="G289:G290"/>
    <mergeCell ref="C198:C199"/>
    <mergeCell ref="F287:F288"/>
    <mergeCell ref="G300:G301"/>
    <mergeCell ref="H275:H276"/>
    <mergeCell ref="A295:K295"/>
    <mergeCell ref="E281:E282"/>
    <mergeCell ref="B265:B266"/>
    <mergeCell ref="B304:B305"/>
    <mergeCell ref="B279:B280"/>
    <mergeCell ref="G259:G260"/>
    <mergeCell ref="H259:H260"/>
    <mergeCell ref="A291:A292"/>
    <mergeCell ref="A274:K274"/>
    <mergeCell ref="F267:F268"/>
    <mergeCell ref="H289:H290"/>
    <mergeCell ref="H291:H292"/>
    <mergeCell ref="G298:G299"/>
    <mergeCell ref="A281:A282"/>
    <mergeCell ref="H272:H273"/>
    <mergeCell ref="C267:C268"/>
    <mergeCell ref="B283:B284"/>
    <mergeCell ref="C281:C282"/>
    <mergeCell ref="F291:F292"/>
    <mergeCell ref="C277:C278"/>
    <mergeCell ref="H296:H303"/>
    <mergeCell ref="E293:E294"/>
    <mergeCell ref="C287:C288"/>
    <mergeCell ref="H279:H280"/>
    <mergeCell ref="G281:G282"/>
    <mergeCell ref="H281:H282"/>
    <mergeCell ref="A300:A303"/>
    <mergeCell ref="G267:G268"/>
    <mergeCell ref="F283:F284"/>
    <mergeCell ref="G283:G284"/>
    <mergeCell ref="H283:H284"/>
    <mergeCell ref="A293:A294"/>
    <mergeCell ref="F293:F294"/>
    <mergeCell ref="A270:A273"/>
    <mergeCell ref="B270:B273"/>
    <mergeCell ref="A279:A280"/>
    <mergeCell ref="A261:A262"/>
    <mergeCell ref="H217:H218"/>
    <mergeCell ref="A240:K240"/>
    <mergeCell ref="F181:F182"/>
    <mergeCell ref="H253:H254"/>
    <mergeCell ref="C196:C197"/>
    <mergeCell ref="B206:B207"/>
    <mergeCell ref="B202:B203"/>
    <mergeCell ref="E202:E203"/>
    <mergeCell ref="C211:C212"/>
    <mergeCell ref="B213:B214"/>
    <mergeCell ref="E200:E201"/>
    <mergeCell ref="A206:A207"/>
    <mergeCell ref="C204:C205"/>
    <mergeCell ref="A249:A250"/>
    <mergeCell ref="E249:E250"/>
    <mergeCell ref="F241:F242"/>
    <mergeCell ref="H219:H220"/>
    <mergeCell ref="H213:H214"/>
    <mergeCell ref="A253:A254"/>
    <mergeCell ref="A211:A212"/>
    <mergeCell ref="A217:A228"/>
    <mergeCell ref="C241:C242"/>
    <mergeCell ref="G211:G212"/>
    <mergeCell ref="B1:K1"/>
    <mergeCell ref="B2:D2"/>
    <mergeCell ref="E2:E3"/>
    <mergeCell ref="F2:G2"/>
    <mergeCell ref="H2:H3"/>
    <mergeCell ref="I2:I3"/>
    <mergeCell ref="J2:K2"/>
    <mergeCell ref="B30:B31"/>
    <mergeCell ref="C30:C31"/>
    <mergeCell ref="E30:E31"/>
    <mergeCell ref="F30:F31"/>
    <mergeCell ref="G30:G31"/>
    <mergeCell ref="H30:H31"/>
    <mergeCell ref="G5:G6"/>
    <mergeCell ref="H5:H6"/>
    <mergeCell ref="B5:B6"/>
    <mergeCell ref="C5:C6"/>
    <mergeCell ref="E5:E6"/>
    <mergeCell ref="F5:F6"/>
    <mergeCell ref="A4:K4"/>
    <mergeCell ref="A29:K29"/>
    <mergeCell ref="A5:A6"/>
    <mergeCell ref="A27:A28"/>
    <mergeCell ref="A30:A31"/>
    <mergeCell ref="E7:E26"/>
    <mergeCell ref="F7:F26"/>
    <mergeCell ref="G7:G8"/>
    <mergeCell ref="H7:H8"/>
    <mergeCell ref="G9:G10"/>
    <mergeCell ref="H9:H10"/>
    <mergeCell ref="H27:H28"/>
    <mergeCell ref="G11:G12"/>
    <mergeCell ref="B68:B69"/>
    <mergeCell ref="C66:C67"/>
    <mergeCell ref="H74:H75"/>
    <mergeCell ref="F66:F67"/>
    <mergeCell ref="G66:G67"/>
    <mergeCell ref="B74:B75"/>
    <mergeCell ref="C74:C75"/>
    <mergeCell ref="E74:E75"/>
    <mergeCell ref="C70:C73"/>
    <mergeCell ref="E70:E73"/>
    <mergeCell ref="F74:F75"/>
    <mergeCell ref="G74:G75"/>
    <mergeCell ref="E66:E67"/>
    <mergeCell ref="C68:C69"/>
    <mergeCell ref="F64:F65"/>
    <mergeCell ref="G64:G65"/>
    <mergeCell ref="H70:H71"/>
    <mergeCell ref="H157:H158"/>
    <mergeCell ref="H167:H168"/>
    <mergeCell ref="H348:H349"/>
    <mergeCell ref="H270:H271"/>
    <mergeCell ref="B346:B347"/>
    <mergeCell ref="G293:G294"/>
    <mergeCell ref="A319:K319"/>
    <mergeCell ref="H293:H294"/>
    <mergeCell ref="B281:B282"/>
    <mergeCell ref="B285:B286"/>
    <mergeCell ref="H78:H79"/>
    <mergeCell ref="B94:B97"/>
    <mergeCell ref="G92:G93"/>
    <mergeCell ref="H92:H93"/>
    <mergeCell ref="H90:H91"/>
    <mergeCell ref="E106:E107"/>
    <mergeCell ref="F106:F107"/>
    <mergeCell ref="H102:H103"/>
    <mergeCell ref="E98:E99"/>
    <mergeCell ref="E320:E321"/>
    <mergeCell ref="F259:F260"/>
    <mergeCell ref="H229:H230"/>
    <mergeCell ref="H181:H182"/>
    <mergeCell ref="H209:H210"/>
    <mergeCell ref="E163:E164"/>
    <mergeCell ref="F169:F170"/>
    <mergeCell ref="G169:G170"/>
    <mergeCell ref="H169:H170"/>
    <mergeCell ref="E169:E170"/>
    <mergeCell ref="G177:G178"/>
    <mergeCell ref="F165:F166"/>
    <mergeCell ref="A241:A242"/>
    <mergeCell ref="A354:A355"/>
    <mergeCell ref="B354:B355"/>
    <mergeCell ref="G395:G396"/>
    <mergeCell ref="G367:G368"/>
    <mergeCell ref="H367:H368"/>
    <mergeCell ref="B371:B372"/>
    <mergeCell ref="C371:C372"/>
    <mergeCell ref="E371:E372"/>
    <mergeCell ref="F371:F372"/>
    <mergeCell ref="G371:G372"/>
    <mergeCell ref="H371:H372"/>
    <mergeCell ref="G354:G355"/>
    <mergeCell ref="A356:K356"/>
    <mergeCell ref="H359:H360"/>
    <mergeCell ref="G361:G362"/>
    <mergeCell ref="H361:H362"/>
    <mergeCell ref="H365:H366"/>
    <mergeCell ref="B373:B374"/>
    <mergeCell ref="C373:C374"/>
    <mergeCell ref="G357:G358"/>
    <mergeCell ref="H357:H358"/>
    <mergeCell ref="G359:G360"/>
    <mergeCell ref="E414:E415"/>
    <mergeCell ref="E418:E419"/>
    <mergeCell ref="B410:B411"/>
    <mergeCell ref="B376:B377"/>
    <mergeCell ref="C376:C377"/>
    <mergeCell ref="A376:A377"/>
    <mergeCell ref="A378:A379"/>
    <mergeCell ref="H382:H383"/>
    <mergeCell ref="G397:G398"/>
    <mergeCell ref="F376:F377"/>
    <mergeCell ref="F385:F404"/>
    <mergeCell ref="A363:A365"/>
    <mergeCell ref="G363:G364"/>
    <mergeCell ref="H363:H364"/>
    <mergeCell ref="G365:G366"/>
    <mergeCell ref="A385:A386"/>
    <mergeCell ref="C410:C411"/>
    <mergeCell ref="B408:B409"/>
    <mergeCell ref="G410:G411"/>
    <mergeCell ref="F408:F409"/>
    <mergeCell ref="G393:G394"/>
    <mergeCell ref="B405:B406"/>
    <mergeCell ref="G382:G383"/>
    <mergeCell ref="C380:C381"/>
    <mergeCell ref="G380:G381"/>
    <mergeCell ref="A412:A413"/>
    <mergeCell ref="H369:H370"/>
    <mergeCell ref="E373:E374"/>
    <mergeCell ref="A416:A417"/>
    <mergeCell ref="B427:B428"/>
    <mergeCell ref="G412:G413"/>
    <mergeCell ref="C431:C432"/>
    <mergeCell ref="H405:H406"/>
    <mergeCell ref="H418:H419"/>
    <mergeCell ref="C420:C421"/>
    <mergeCell ref="G418:G419"/>
    <mergeCell ref="A380:A383"/>
    <mergeCell ref="A408:A409"/>
    <mergeCell ref="H408:H409"/>
    <mergeCell ref="C385:C404"/>
    <mergeCell ref="E385:E404"/>
    <mergeCell ref="C378:C379"/>
    <mergeCell ref="E378:E379"/>
    <mergeCell ref="F378:F379"/>
    <mergeCell ref="G403:G404"/>
    <mergeCell ref="H385:H404"/>
    <mergeCell ref="H380:H381"/>
    <mergeCell ref="B418:B419"/>
    <mergeCell ref="E420:E421"/>
    <mergeCell ref="F420:F421"/>
    <mergeCell ref="C408:C409"/>
    <mergeCell ref="E408:E409"/>
    <mergeCell ref="B382:B383"/>
    <mergeCell ref="C382:C383"/>
    <mergeCell ref="E380:E383"/>
    <mergeCell ref="F380:F383"/>
    <mergeCell ref="G391:G392"/>
    <mergeCell ref="A414:A415"/>
    <mergeCell ref="F418:F419"/>
    <mergeCell ref="B420:B421"/>
    <mergeCell ref="B412:B413"/>
    <mergeCell ref="F410:F411"/>
    <mergeCell ref="E410:E411"/>
    <mergeCell ref="H429:H430"/>
    <mergeCell ref="F431:G432"/>
    <mergeCell ref="H431:H432"/>
    <mergeCell ref="G420:G421"/>
    <mergeCell ref="H420:H421"/>
    <mergeCell ref="C425:C426"/>
    <mergeCell ref="B425:B426"/>
    <mergeCell ref="G414:G415"/>
    <mergeCell ref="H414:H415"/>
    <mergeCell ref="B422:B423"/>
    <mergeCell ref="C422:C423"/>
    <mergeCell ref="E422:E423"/>
    <mergeCell ref="F422:F423"/>
    <mergeCell ref="G422:G423"/>
    <mergeCell ref="H425:H426"/>
    <mergeCell ref="B414:B415"/>
    <mergeCell ref="H422:H423"/>
    <mergeCell ref="F429:G430"/>
    <mergeCell ref="F427:G428"/>
    <mergeCell ref="B416:B417"/>
    <mergeCell ref="C416:C417"/>
    <mergeCell ref="G416:G417"/>
    <mergeCell ref="H416:H417"/>
    <mergeCell ref="A424:K424"/>
    <mergeCell ref="B431:B432"/>
    <mergeCell ref="C429:C430"/>
    <mergeCell ref="A425:A432"/>
    <mergeCell ref="B429:B430"/>
    <mergeCell ref="H412:H413"/>
    <mergeCell ref="C427:C428"/>
    <mergeCell ref="A304:A305"/>
    <mergeCell ref="G324:G325"/>
    <mergeCell ref="F324:F325"/>
    <mergeCell ref="F306:F307"/>
    <mergeCell ref="F340:F343"/>
    <mergeCell ref="H326:H327"/>
    <mergeCell ref="G328:G329"/>
    <mergeCell ref="B338:B339"/>
    <mergeCell ref="B352:B353"/>
    <mergeCell ref="A326:A327"/>
    <mergeCell ref="A410:A411"/>
    <mergeCell ref="E324:E325"/>
    <mergeCell ref="G313:G314"/>
    <mergeCell ref="G315:G316"/>
    <mergeCell ref="G385:G386"/>
    <mergeCell ref="F322:F323"/>
    <mergeCell ref="G311:G312"/>
    <mergeCell ref="A407:K407"/>
    <mergeCell ref="H306:H307"/>
    <mergeCell ref="B348:B349"/>
    <mergeCell ref="C352:C353"/>
    <mergeCell ref="H334:H335"/>
    <mergeCell ref="E352:E353"/>
    <mergeCell ref="F348:F349"/>
    <mergeCell ref="H373:H374"/>
    <mergeCell ref="C357:C370"/>
    <mergeCell ref="E357:E370"/>
    <mergeCell ref="F357:F370"/>
    <mergeCell ref="G369:G370"/>
    <mergeCell ref="A405:A406"/>
    <mergeCell ref="F309:F318"/>
    <mergeCell ref="G309:G310"/>
    <mergeCell ref="H261:H262"/>
    <mergeCell ref="F275:F276"/>
    <mergeCell ref="E257:E264"/>
    <mergeCell ref="C257:C264"/>
    <mergeCell ref="B257:B264"/>
    <mergeCell ref="C283:C284"/>
    <mergeCell ref="E267:E268"/>
    <mergeCell ref="G251:G252"/>
    <mergeCell ref="G243:G244"/>
    <mergeCell ref="H263:H264"/>
    <mergeCell ref="G257:G258"/>
    <mergeCell ref="H243:H244"/>
    <mergeCell ref="A245:A248"/>
    <mergeCell ref="H249:H250"/>
    <mergeCell ref="H236:H237"/>
    <mergeCell ref="E241:E242"/>
    <mergeCell ref="A209:A210"/>
    <mergeCell ref="E253:E254"/>
    <mergeCell ref="F217:F228"/>
    <mergeCell ref="B209:B210"/>
    <mergeCell ref="A251:A252"/>
    <mergeCell ref="B251:B252"/>
    <mergeCell ref="A236:A237"/>
    <mergeCell ref="A238:A239"/>
    <mergeCell ref="E209:E210"/>
    <mergeCell ref="B238:B239"/>
    <mergeCell ref="G219:G220"/>
    <mergeCell ref="C245:C248"/>
    <mergeCell ref="G241:G242"/>
    <mergeCell ref="G253:G254"/>
    <mergeCell ref="B243:B244"/>
    <mergeCell ref="E243:E244"/>
    <mergeCell ref="C253:C254"/>
    <mergeCell ref="B253:B254"/>
    <mergeCell ref="C249:C250"/>
    <mergeCell ref="B249:B250"/>
    <mergeCell ref="B245:B248"/>
    <mergeCell ref="C209:C210"/>
    <mergeCell ref="B229:B230"/>
    <mergeCell ref="E211:E212"/>
    <mergeCell ref="F211:F212"/>
    <mergeCell ref="B217:B228"/>
    <mergeCell ref="C217:C228"/>
    <mergeCell ref="E217:E228"/>
    <mergeCell ref="G198:G199"/>
    <mergeCell ref="C163:C164"/>
    <mergeCell ref="H161:H162"/>
    <mergeCell ref="F161:F162"/>
    <mergeCell ref="E167:E168"/>
    <mergeCell ref="E198:E199"/>
    <mergeCell ref="B194:B195"/>
    <mergeCell ref="H198:H199"/>
    <mergeCell ref="G245:G246"/>
    <mergeCell ref="G247:G248"/>
    <mergeCell ref="G232:G233"/>
    <mergeCell ref="G209:G210"/>
    <mergeCell ref="G227:G228"/>
    <mergeCell ref="G249:G250"/>
    <mergeCell ref="F232:F235"/>
    <mergeCell ref="F236:F237"/>
    <mergeCell ref="G236:G237"/>
    <mergeCell ref="H241:H242"/>
    <mergeCell ref="G238:G239"/>
    <mergeCell ref="H245:H248"/>
    <mergeCell ref="B165:B166"/>
    <mergeCell ref="B179:B180"/>
    <mergeCell ref="H192:H193"/>
    <mergeCell ref="G181:G182"/>
    <mergeCell ref="H183:H184"/>
    <mergeCell ref="B190:B191"/>
    <mergeCell ref="H190:H191"/>
    <mergeCell ref="C190:C191"/>
    <mergeCell ref="E190:E191"/>
    <mergeCell ref="G190:G191"/>
    <mergeCell ref="H179:H180"/>
    <mergeCell ref="F186:F189"/>
    <mergeCell ref="E161:E162"/>
    <mergeCell ref="C183:C184"/>
    <mergeCell ref="E183:E184"/>
    <mergeCell ref="B188:B189"/>
    <mergeCell ref="C188:C189"/>
    <mergeCell ref="B163:B164"/>
    <mergeCell ref="F192:F193"/>
    <mergeCell ref="G165:G166"/>
    <mergeCell ref="C161:C162"/>
    <mergeCell ref="A169:A170"/>
    <mergeCell ref="A84:A85"/>
    <mergeCell ref="A165:A166"/>
    <mergeCell ref="A144:A145"/>
    <mergeCell ref="A88:A93"/>
    <mergeCell ref="B267:B268"/>
    <mergeCell ref="A265:A266"/>
    <mergeCell ref="B70:B73"/>
    <mergeCell ref="B138:B141"/>
    <mergeCell ref="A232:A235"/>
    <mergeCell ref="A213:A214"/>
    <mergeCell ref="A190:A191"/>
    <mergeCell ref="A183:A184"/>
    <mergeCell ref="B183:B184"/>
    <mergeCell ref="A161:A162"/>
    <mergeCell ref="A74:A75"/>
    <mergeCell ref="A112:A117"/>
    <mergeCell ref="A120:A121"/>
    <mergeCell ref="A122:A125"/>
    <mergeCell ref="A126:A127"/>
    <mergeCell ref="A255:A256"/>
    <mergeCell ref="A263:A264"/>
    <mergeCell ref="A243:A244"/>
    <mergeCell ref="A156:K156"/>
    <mergeCell ref="A194:A195"/>
    <mergeCell ref="H223:H224"/>
    <mergeCell ref="B161:B162"/>
    <mergeCell ref="G132:G133"/>
    <mergeCell ref="F190:F191"/>
    <mergeCell ref="H177:H178"/>
    <mergeCell ref="F120:F121"/>
    <mergeCell ref="F253:F254"/>
    <mergeCell ref="A418:A419"/>
    <mergeCell ref="A420:A421"/>
    <mergeCell ref="A422:A423"/>
    <mergeCell ref="C414:C415"/>
    <mergeCell ref="E425:E432"/>
    <mergeCell ref="F425:G426"/>
    <mergeCell ref="A275:A276"/>
    <mergeCell ref="A277:A278"/>
    <mergeCell ref="A368:A374"/>
    <mergeCell ref="A328:A337"/>
    <mergeCell ref="A338:A339"/>
    <mergeCell ref="A340:A341"/>
    <mergeCell ref="A342:A345"/>
    <mergeCell ref="A346:A347"/>
    <mergeCell ref="A348:A349"/>
    <mergeCell ref="A350:A351"/>
    <mergeCell ref="A296:A299"/>
    <mergeCell ref="A311:A318"/>
    <mergeCell ref="A352:A353"/>
    <mergeCell ref="A324:A325"/>
    <mergeCell ref="A283:A284"/>
    <mergeCell ref="G352:G353"/>
    <mergeCell ref="A285:A286"/>
    <mergeCell ref="A289:A290"/>
    <mergeCell ref="E412:E413"/>
    <mergeCell ref="F412:F413"/>
    <mergeCell ref="F373:F374"/>
    <mergeCell ref="G373:G374"/>
    <mergeCell ref="B357:B370"/>
    <mergeCell ref="G340:G341"/>
    <mergeCell ref="A306:A307"/>
    <mergeCell ref="E309:E318"/>
    <mergeCell ref="A308:K308"/>
    <mergeCell ref="F352:F353"/>
    <mergeCell ref="H322:H323"/>
    <mergeCell ref="C324:C325"/>
    <mergeCell ref="C322:C323"/>
    <mergeCell ref="B324:B325"/>
    <mergeCell ref="H352:H353"/>
    <mergeCell ref="B344:B345"/>
    <mergeCell ref="C344:C345"/>
    <mergeCell ref="E344:E345"/>
    <mergeCell ref="G346:G347"/>
    <mergeCell ref="B336:B337"/>
    <mergeCell ref="B309:B318"/>
    <mergeCell ref="B322:B323"/>
    <mergeCell ref="B340:B343"/>
    <mergeCell ref="G348:G349"/>
    <mergeCell ref="H350:H351"/>
    <mergeCell ref="C348:C349"/>
    <mergeCell ref="H344:H345"/>
    <mergeCell ref="C346:C347"/>
    <mergeCell ref="C340:C343"/>
    <mergeCell ref="A320:A321"/>
    <mergeCell ref="B320:B321"/>
    <mergeCell ref="H332:H333"/>
    <mergeCell ref="E340:E343"/>
    <mergeCell ref="H328:H329"/>
    <mergeCell ref="C309:C318"/>
    <mergeCell ref="G322:G323"/>
    <mergeCell ref="H320:H321"/>
    <mergeCell ref="G320:G321"/>
    <mergeCell ref="E322:E323"/>
    <mergeCell ref="A322:A323"/>
    <mergeCell ref="B306:B307"/>
    <mergeCell ref="H304:H305"/>
    <mergeCell ref="C320:C321"/>
    <mergeCell ref="C304:C305"/>
    <mergeCell ref="G304:G305"/>
    <mergeCell ref="E291:E292"/>
    <mergeCell ref="B296:B303"/>
    <mergeCell ref="F296:F303"/>
    <mergeCell ref="G108:G109"/>
    <mergeCell ref="G102:G103"/>
    <mergeCell ref="E108:E109"/>
    <mergeCell ref="G128:G129"/>
    <mergeCell ref="C122:C125"/>
    <mergeCell ref="H124:H125"/>
    <mergeCell ref="H128:H129"/>
    <mergeCell ref="B108:B109"/>
    <mergeCell ref="E128:E129"/>
    <mergeCell ref="F128:F129"/>
    <mergeCell ref="C138:C141"/>
    <mergeCell ref="B150:B151"/>
    <mergeCell ref="B128:B129"/>
    <mergeCell ref="F130:F131"/>
    <mergeCell ref="F136:F137"/>
    <mergeCell ref="E136:E137"/>
    <mergeCell ref="C128:C129"/>
    <mergeCell ref="B277:B278"/>
    <mergeCell ref="G136:G137"/>
    <mergeCell ref="B167:B168"/>
    <mergeCell ref="B200:B201"/>
    <mergeCell ref="H251:H252"/>
    <mergeCell ref="F209:F210"/>
    <mergeCell ref="H200:H201"/>
    <mergeCell ref="B241:B242"/>
    <mergeCell ref="B236:B237"/>
    <mergeCell ref="B215:B216"/>
    <mergeCell ref="C202:C203"/>
    <mergeCell ref="C200:C201"/>
    <mergeCell ref="C206:C207"/>
    <mergeCell ref="E204:E205"/>
    <mergeCell ref="H204:H205"/>
    <mergeCell ref="C229:C230"/>
    <mergeCell ref="E229:E230"/>
    <mergeCell ref="C215:C216"/>
    <mergeCell ref="E206:E207"/>
    <mergeCell ref="A208:K208"/>
    <mergeCell ref="A231:K231"/>
    <mergeCell ref="G221:G222"/>
    <mergeCell ref="G88:G89"/>
    <mergeCell ref="G124:G125"/>
    <mergeCell ref="G106:G107"/>
    <mergeCell ref="E122:E125"/>
    <mergeCell ref="B130:B131"/>
    <mergeCell ref="E132:E135"/>
    <mergeCell ref="A94:A97"/>
    <mergeCell ref="A98:A99"/>
    <mergeCell ref="G134:G135"/>
    <mergeCell ref="H134:H135"/>
    <mergeCell ref="A132:A135"/>
    <mergeCell ref="A136:A137"/>
    <mergeCell ref="A138:A141"/>
    <mergeCell ref="H110:H111"/>
    <mergeCell ref="H106:H107"/>
    <mergeCell ref="G96:G97"/>
    <mergeCell ref="H98:H99"/>
    <mergeCell ref="H84:H85"/>
    <mergeCell ref="E94:E97"/>
    <mergeCell ref="F94:F97"/>
    <mergeCell ref="G94:G95"/>
    <mergeCell ref="B98:B99"/>
    <mergeCell ref="C126:C127"/>
    <mergeCell ref="E126:E127"/>
    <mergeCell ref="F126:F127"/>
    <mergeCell ref="G126:G127"/>
    <mergeCell ref="C108:C109"/>
    <mergeCell ref="G104:G105"/>
    <mergeCell ref="G120:G121"/>
    <mergeCell ref="H104:H105"/>
    <mergeCell ref="G100:G101"/>
    <mergeCell ref="H100:H101"/>
    <mergeCell ref="C100:C101"/>
    <mergeCell ref="C106:C107"/>
    <mergeCell ref="H112:H113"/>
    <mergeCell ref="H120:H121"/>
    <mergeCell ref="H126:H127"/>
    <mergeCell ref="B100:B101"/>
    <mergeCell ref="C120:C121"/>
    <mergeCell ref="C110:C111"/>
    <mergeCell ref="B126:B127"/>
    <mergeCell ref="B106:B107"/>
    <mergeCell ref="F102:F105"/>
    <mergeCell ref="B112:B117"/>
    <mergeCell ref="F98:F99"/>
    <mergeCell ref="G98:G99"/>
    <mergeCell ref="B102:B105"/>
    <mergeCell ref="G112:G113"/>
    <mergeCell ref="G114:G115"/>
    <mergeCell ref="F108:F109"/>
    <mergeCell ref="H132:H133"/>
    <mergeCell ref="C98:C99"/>
    <mergeCell ref="H96:H97"/>
    <mergeCell ref="C130:C131"/>
    <mergeCell ref="E102:E105"/>
    <mergeCell ref="H116:H117"/>
    <mergeCell ref="C94:C97"/>
    <mergeCell ref="E138:E143"/>
    <mergeCell ref="F138:F143"/>
    <mergeCell ref="G142:G143"/>
    <mergeCell ref="B142:B143"/>
    <mergeCell ref="C142:C143"/>
    <mergeCell ref="A157:A158"/>
    <mergeCell ref="A159:A160"/>
    <mergeCell ref="F159:F160"/>
    <mergeCell ref="C132:C135"/>
    <mergeCell ref="A102:A105"/>
    <mergeCell ref="A106:A107"/>
    <mergeCell ref="A108:A109"/>
    <mergeCell ref="A110:A111"/>
    <mergeCell ref="A128:A129"/>
    <mergeCell ref="A130:A131"/>
    <mergeCell ref="E159:E160"/>
    <mergeCell ref="E157:E158"/>
    <mergeCell ref="F112:F117"/>
    <mergeCell ref="C112:C117"/>
    <mergeCell ref="B110:B111"/>
    <mergeCell ref="G110:G111"/>
    <mergeCell ref="A100:A101"/>
    <mergeCell ref="H140:H141"/>
    <mergeCell ref="G138:G139"/>
    <mergeCell ref="F110:F111"/>
    <mergeCell ref="B144:B145"/>
    <mergeCell ref="C150:C151"/>
    <mergeCell ref="B148:B149"/>
    <mergeCell ref="B120:B121"/>
    <mergeCell ref="B136:B137"/>
    <mergeCell ref="C136:C137"/>
    <mergeCell ref="B118:B119"/>
    <mergeCell ref="C118:C119"/>
    <mergeCell ref="E144:E145"/>
    <mergeCell ref="F144:F145"/>
    <mergeCell ref="G144:G145"/>
    <mergeCell ref="G130:G131"/>
    <mergeCell ref="E110:E111"/>
    <mergeCell ref="F124:F125"/>
    <mergeCell ref="A204:A205"/>
    <mergeCell ref="B204:B205"/>
    <mergeCell ref="C146:C147"/>
    <mergeCell ref="A181:A182"/>
    <mergeCell ref="E120:E121"/>
    <mergeCell ref="F167:F168"/>
    <mergeCell ref="B154:B155"/>
    <mergeCell ref="C154:C155"/>
    <mergeCell ref="B159:B160"/>
    <mergeCell ref="F157:F158"/>
    <mergeCell ref="C157:C158"/>
    <mergeCell ref="G161:G162"/>
    <mergeCell ref="G167:G168"/>
    <mergeCell ref="G194:G195"/>
    <mergeCell ref="G192:G193"/>
    <mergeCell ref="C144:C145"/>
    <mergeCell ref="C192:C193"/>
    <mergeCell ref="A215:A216"/>
    <mergeCell ref="A229:A230"/>
    <mergeCell ref="H225:H226"/>
    <mergeCell ref="B211:B212"/>
    <mergeCell ref="A186:A189"/>
    <mergeCell ref="A192:A193"/>
    <mergeCell ref="A202:A203"/>
    <mergeCell ref="A185:K185"/>
    <mergeCell ref="A198:A199"/>
    <mergeCell ref="H186:H187"/>
    <mergeCell ref="H211:H212"/>
    <mergeCell ref="E181:E182"/>
    <mergeCell ref="B181:B182"/>
    <mergeCell ref="A163:A164"/>
    <mergeCell ref="E146:E147"/>
    <mergeCell ref="F146:F147"/>
    <mergeCell ref="H148:H149"/>
    <mergeCell ref="E165:E166"/>
    <mergeCell ref="G171:G172"/>
    <mergeCell ref="A167:A168"/>
    <mergeCell ref="G183:G184"/>
    <mergeCell ref="F198:F199"/>
    <mergeCell ref="G146:G147"/>
    <mergeCell ref="E148:E149"/>
    <mergeCell ref="F148:F149"/>
    <mergeCell ref="G163:G164"/>
    <mergeCell ref="G188:G189"/>
    <mergeCell ref="A200:A201"/>
    <mergeCell ref="H163:H164"/>
    <mergeCell ref="B157:B158"/>
    <mergeCell ref="G186:G187"/>
    <mergeCell ref="F183:F184"/>
    <mergeCell ref="B7:B26"/>
    <mergeCell ref="C7:C26"/>
    <mergeCell ref="E112:E117"/>
    <mergeCell ref="H88:H89"/>
    <mergeCell ref="G90:G91"/>
    <mergeCell ref="C88:C93"/>
    <mergeCell ref="B88:B93"/>
    <mergeCell ref="B122:B125"/>
    <mergeCell ref="B57:B58"/>
    <mergeCell ref="C57:C58"/>
    <mergeCell ref="E57:E58"/>
    <mergeCell ref="F57:F58"/>
    <mergeCell ref="G57:G58"/>
    <mergeCell ref="H57:H58"/>
    <mergeCell ref="B132:B135"/>
    <mergeCell ref="B152:B153"/>
    <mergeCell ref="C152:C153"/>
    <mergeCell ref="E152:E153"/>
    <mergeCell ref="F152:F153"/>
    <mergeCell ref="H136:H137"/>
    <mergeCell ref="H142:H143"/>
    <mergeCell ref="H130:H131"/>
    <mergeCell ref="H122:H123"/>
    <mergeCell ref="G122:G123"/>
    <mergeCell ref="E100:E101"/>
    <mergeCell ref="F100:F101"/>
    <mergeCell ref="H108:H109"/>
    <mergeCell ref="H114:H115"/>
    <mergeCell ref="B146:B147"/>
    <mergeCell ref="G116:G117"/>
    <mergeCell ref="F150:F151"/>
    <mergeCell ref="G150:G151"/>
    <mergeCell ref="C181:C182"/>
    <mergeCell ref="H138:H139"/>
    <mergeCell ref="H188:H189"/>
    <mergeCell ref="E118:E119"/>
    <mergeCell ref="F118:F119"/>
    <mergeCell ref="G118:G119"/>
    <mergeCell ref="H118:H119"/>
    <mergeCell ref="E150:E151"/>
    <mergeCell ref="E154:E155"/>
    <mergeCell ref="F154:F155"/>
    <mergeCell ref="G154:G155"/>
    <mergeCell ref="H154:H155"/>
    <mergeCell ref="H173:H174"/>
    <mergeCell ref="H171:H172"/>
    <mergeCell ref="F177:F178"/>
    <mergeCell ref="G173:G174"/>
    <mergeCell ref="G175:G176"/>
    <mergeCell ref="H175:H176"/>
    <mergeCell ref="E130:E131"/>
    <mergeCell ref="F122:F123"/>
    <mergeCell ref="G140:G141"/>
    <mergeCell ref="H165:H166"/>
    <mergeCell ref="C159:C160"/>
    <mergeCell ref="C169:C170"/>
    <mergeCell ref="H144:H145"/>
    <mergeCell ref="H150:H151"/>
    <mergeCell ref="H146:H147"/>
    <mergeCell ref="G159:G160"/>
    <mergeCell ref="H159:H160"/>
    <mergeCell ref="C148:C149"/>
    <mergeCell ref="G148:G149"/>
    <mergeCell ref="G157:G158"/>
    <mergeCell ref="A70:A73"/>
    <mergeCell ref="A78:A79"/>
    <mergeCell ref="A80:A81"/>
    <mergeCell ref="H64:H65"/>
    <mergeCell ref="A76:A77"/>
    <mergeCell ref="B76:B77"/>
    <mergeCell ref="C80:C83"/>
    <mergeCell ref="E80:E83"/>
    <mergeCell ref="F80:F83"/>
    <mergeCell ref="H80:H81"/>
    <mergeCell ref="A82:A83"/>
    <mergeCell ref="G82:G83"/>
    <mergeCell ref="H82:H83"/>
    <mergeCell ref="G80:G81"/>
    <mergeCell ref="E64:E65"/>
    <mergeCell ref="B66:B67"/>
    <mergeCell ref="F70:F73"/>
    <mergeCell ref="G70:G71"/>
    <mergeCell ref="E68:E69"/>
    <mergeCell ref="F68:F69"/>
    <mergeCell ref="E78:E79"/>
    <mergeCell ref="B78:B79"/>
    <mergeCell ref="F78:F79"/>
    <mergeCell ref="G78:G79"/>
    <mergeCell ref="C78:C79"/>
    <mergeCell ref="G68:G69"/>
    <mergeCell ref="H66:H67"/>
    <mergeCell ref="C64:C65"/>
    <mergeCell ref="B64:B65"/>
    <mergeCell ref="G72:G73"/>
    <mergeCell ref="H72:H73"/>
    <mergeCell ref="H68:H69"/>
    <mergeCell ref="C76:C77"/>
    <mergeCell ref="E76:E77"/>
    <mergeCell ref="F76:F77"/>
    <mergeCell ref="G76:G77"/>
    <mergeCell ref="H76:H77"/>
    <mergeCell ref="B80:B83"/>
    <mergeCell ref="E194:E197"/>
    <mergeCell ref="B169:B170"/>
    <mergeCell ref="C165:C166"/>
    <mergeCell ref="C167:C168"/>
    <mergeCell ref="C179:C180"/>
    <mergeCell ref="E179:E180"/>
    <mergeCell ref="A60:A61"/>
    <mergeCell ref="A62:A63"/>
    <mergeCell ref="A64:A65"/>
    <mergeCell ref="A86:A87"/>
    <mergeCell ref="B86:B87"/>
    <mergeCell ref="C86:C87"/>
    <mergeCell ref="E86:E87"/>
    <mergeCell ref="F86:F87"/>
    <mergeCell ref="G86:G87"/>
    <mergeCell ref="H86:H87"/>
    <mergeCell ref="B84:B85"/>
    <mergeCell ref="C84:C85"/>
    <mergeCell ref="E84:E85"/>
    <mergeCell ref="F84:F85"/>
    <mergeCell ref="G84:G85"/>
    <mergeCell ref="F132:F135"/>
    <mergeCell ref="G152:G153"/>
    <mergeCell ref="H152:H153"/>
    <mergeCell ref="A66:A67"/>
    <mergeCell ref="A68:A69"/>
  </mergeCells>
  <pageMargins left="0.19685039370078741" right="0" top="0" bottom="0" header="0" footer="0"/>
  <pageSetup paperSize="9" scale="64"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ХВС</vt:lpstr>
      <vt:lpstr>ВО</vt:lpstr>
      <vt:lpstr>ВО!Область_печати</vt:lpstr>
      <vt:lpstr>ХВС!Область_печати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Владимировна НОВОЖИЛОВА</dc:creator>
  <cp:lastModifiedBy>Анастасия Кокорина</cp:lastModifiedBy>
  <cp:lastPrinted>2017-01-20T06:33:16Z</cp:lastPrinted>
  <dcterms:created xsi:type="dcterms:W3CDTF">2015-06-24T08:29:00Z</dcterms:created>
  <dcterms:modified xsi:type="dcterms:W3CDTF">2019-02-06T07:19:21Z</dcterms:modified>
</cp:coreProperties>
</file>